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Krojac\Excel B2B\Napredni Excel 365\Excel+2021+Advanced+Course+Files\Fajlovi\"/>
    </mc:Choice>
  </mc:AlternateContent>
  <xr:revisionPtr revIDLastSave="0" documentId="13_ncr:1_{F4764FE8-DBB7-4CFB-B994-00D8EBC7E59E}" xr6:coauthVersionLast="47" xr6:coauthVersionMax="47" xr10:uidLastSave="{00000000-0000-0000-0000-000000000000}"/>
  <bookViews>
    <workbookView xWindow="-108" yWindow="-108" windowWidth="23256" windowHeight="13176" activeTab="4" xr2:uid="{68CCE335-68A8-4B44-9FE3-A60E3C193CFF}"/>
  </bookViews>
  <sheets>
    <sheet name="checkbox" sheetId="3" r:id="rId1"/>
    <sheet name="checkbox_final" sheetId="1" r:id="rId2"/>
    <sheet name="combobox" sheetId="6" r:id="rId3"/>
    <sheet name="combobox_final" sheetId="2" r:id="rId4"/>
    <sheet name="listbox" sheetId="7" r:id="rId5"/>
    <sheet name="listbox_final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C4" i="2"/>
  <c r="C5" i="2"/>
  <c r="C6" i="2"/>
  <c r="C7" i="2"/>
  <c r="C8" i="2"/>
  <c r="C9" i="2"/>
  <c r="C10" i="2"/>
  <c r="C11" i="2"/>
  <c r="C12" i="2"/>
  <c r="C13" i="2"/>
  <c r="C14" i="2"/>
  <c r="C3" i="2"/>
  <c r="M7" i="5"/>
  <c r="M8" i="5"/>
  <c r="M9" i="5"/>
  <c r="L6" i="5"/>
  <c r="L9" i="5" s="1"/>
  <c r="N9" i="5" s="1"/>
  <c r="H14" i="5" a="1"/>
  <c r="H14" i="5" s="1"/>
  <c r="H3" i="1"/>
  <c r="F5" i="1" s="1"/>
  <c r="L7" i="5" l="1"/>
  <c r="N7" i="5" s="1"/>
  <c r="L8" i="5"/>
  <c r="N8" i="5" s="1"/>
  <c r="F4" i="1"/>
  <c r="F13" i="1"/>
  <c r="F9" i="1"/>
  <c r="F12" i="1"/>
  <c r="F8" i="1"/>
  <c r="F7" i="1"/>
  <c r="F11" i="1"/>
  <c r="F10" i="1"/>
  <c r="F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<sst xmlns="http://schemas.openxmlformats.org/spreadsheetml/2006/main" count="269" uniqueCount="59">
  <si>
    <t>Prezime</t>
  </si>
  <si>
    <t>Ime</t>
  </si>
  <si>
    <t>Grad</t>
  </si>
  <si>
    <t>Broj klijenata</t>
  </si>
  <si>
    <t>Prodaja</t>
  </si>
  <si>
    <t>Markovic</t>
  </si>
  <si>
    <t>Petrovic</t>
  </si>
  <si>
    <t>Jovic</t>
  </si>
  <si>
    <t>Mitrovic</t>
  </si>
  <si>
    <t>Pavlovic</t>
  </si>
  <si>
    <t>Jovanovic</t>
  </si>
  <si>
    <t>Uljarevic</t>
  </si>
  <si>
    <t>Milutinovic</t>
  </si>
  <si>
    <t>Paunovic</t>
  </si>
  <si>
    <t>Radjenovic</t>
  </si>
  <si>
    <t>Milica</t>
  </si>
  <si>
    <t>Nevena</t>
  </si>
  <si>
    <t>Jovana</t>
  </si>
  <si>
    <t>Pavle</t>
  </si>
  <si>
    <t>Petar</t>
  </si>
  <si>
    <t>Milos</t>
  </si>
  <si>
    <t>Milena</t>
  </si>
  <si>
    <t>Katarina</t>
  </si>
  <si>
    <t>Filip</t>
  </si>
  <si>
    <t>Novi Sad</t>
  </si>
  <si>
    <t>Nis</t>
  </si>
  <si>
    <t>Beograd</t>
  </si>
  <si>
    <t>Jagodina</t>
  </si>
  <si>
    <t>Sombor</t>
  </si>
  <si>
    <t>Krusevac</t>
  </si>
  <si>
    <t>Prodaja evri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</si>
  <si>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</si>
  <si>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</si>
  <si>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</si>
  <si>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</si>
  <si>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</si>
  <si>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</si>
  <si>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</si>
  <si>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</si>
  <si>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</si>
  <si>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</si>
  <si>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</si>
  <si>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</si>
  <si>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Serbia</t>
  </si>
  <si>
    <t>Montenegro</t>
  </si>
  <si>
    <t>Slovenia</t>
  </si>
  <si>
    <t>Broj predstavnika</t>
  </si>
  <si>
    <t>Srbija</t>
  </si>
  <si>
    <t>Razlika u %</t>
  </si>
  <si>
    <t>Malinovic</t>
  </si>
  <si>
    <t>Panetic</t>
  </si>
  <si>
    <t>Kamaric</t>
  </si>
  <si>
    <t>Petric</t>
  </si>
  <si>
    <t>Zrnic</t>
  </si>
  <si>
    <t>Jevrotic</t>
  </si>
  <si>
    <t>Jocic</t>
  </si>
  <si>
    <t>Segedinovic</t>
  </si>
  <si>
    <t>Rajkovic</t>
  </si>
  <si>
    <t>Montenegor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</si>
</sst>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7" formatCode="_([$€-2]\ * #,##0.00_);_([$€-2]\ * \(#,##0.00\);_([$€-2]\ 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Segoe U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167" fontId="0" fillId="0" borderId="0" xfId="0" applyNumberFormat="1"/>
    <xf numFmtId="43" fontId="0" fillId="0" borderId="0" xfId="1" applyFont="1"/>
    <xf numFmtId="0" fontId="0" fillId="0" borderId="1" xfId="0" applyBorder="1"/>
    <xf numFmtId="167" fontId="0" fillId="0" borderId="1" xfId="0" applyNumberFormat="1" applyBorder="1"/>
    <xf numFmtId="9" fontId="0" fillId="0" borderId="1" xfId="2" applyFont="1" applyBorder="1"/>
    <xf numFmtId="0" fontId="2" fillId="0" borderId="0" xfId="0" applyFont="1"/>
    <xf numFmtId="0" fontId="2" fillId="2" borderId="0" xfId="0" applyFont="1" applyFill="1"/>
    <xf numFmtId="0" fontId="0" fillId="0" borderId="0" xfId="0" applyBorder="1"/>
    <xf numFmtId="167" fontId="0" fillId="0" borderId="0" xfId="0" applyNumberFormat="1" applyBorder="1"/>
    <xf numFmtId="9" fontId="0" fillId="0" borderId="0" xfId="2" applyFont="1" applyBorder="1"/>
    <xf numFmtId="167" fontId="2" fillId="0" borderId="0" xfId="0" applyNumberFormat="1" applyFont="1"/>
    <xf numFmtId="0" fontId="5" fillId="0" borderId="0" xfId="0" applyFont="1"/>
    <xf numFmtId="0" fontId="5" fillId="0" borderId="0" xfId="0" applyFont="1" applyBorder="1"/>
  </cellXfs>
  <cellStyles count="3">
    <cellStyle name="Comma" xfId="1" builtinId="3"/>
    <cellStyle name="Normal" xfId="0" builtinId="0"/>
    <cellStyle name="Percent" xfId="2" builtinId="5"/>
  </cellStyles>
  <dxfs count="7"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7" formatCode="_([$€-2]\ * #,##0.00_);_([$€-2]\ * \(#,##0.00\);_([$€-2]\ 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H$2" lockText="1" noThreeD="1"/>
</file>

<file path=xl/ctrlProps/ctrlProp2.xml><?xml version="1.0" encoding="utf-8"?>
<formControlPr xmlns="http://schemas.microsoft.com/office/spreadsheetml/2009/9/main" objectType="Drop" dropStyle="combo" dx="26" fmlaLink="$E$2" fmlaRange="$G$2:$G$4" noThreeD="1" sel="1" val="0"/>
</file>

<file path=xl/ctrlProps/ctrlProp3.xml><?xml version="1.0" encoding="utf-8"?>
<formControlPr xmlns="http://schemas.microsoft.com/office/spreadsheetml/2009/9/main" objectType="List" dx="26" fmlaLink="$J$4" fmlaRange="$H$14:$H$19" noThreeD="1" sel="3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548640</xdr:colOff>
          <xdr:row>0</xdr:row>
          <xdr:rowOff>83820</xdr:rowOff>
        </xdr:from>
        <xdr:to>
          <xdr:col>5</xdr:col>
          <xdr:colOff>822960</xdr:colOff>
          <xdr:row>1</xdr:row>
          <xdr:rowOff>121920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Dinari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0</xdr:row>
          <xdr:rowOff>175260</xdr:rowOff>
        </xdr:from>
        <xdr:to>
          <xdr:col>3</xdr:col>
          <xdr:colOff>15240</xdr:colOff>
          <xdr:row>2</xdr:row>
          <xdr:rowOff>15240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312420</xdr:colOff>
          <xdr:row>3</xdr:row>
          <xdr:rowOff>7620</xdr:rowOff>
        </xdr:from>
        <xdr:to>
          <xdr:col>9</xdr:col>
          <xdr:colOff>388620</xdr:colOff>
          <xdr:row>8</xdr:row>
          <xdr:rowOff>53340</xdr:rowOff>
        </xdr:to>
        <xdr:sp macro="" textlink="">
          <xdr:nvSpPr>
            <xdr:cNvPr id="5121" name="List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C37942F-5815-4ABF-B026-9E75B6C9ED11}" name="Table2" displayName="Table2" ref="B5:F25" totalsRowShown="0" headerRowDxfId="1" dataDxfId="0">
  <autoFilter ref="B5:F25" xr:uid="{6C37942F-5815-4ABF-B026-9E75B6C9ED11}"/>
  <tableColumns count="5">
    <tableColumn id="1" xr3:uid="{5BF268DD-EA9B-40B2-AAF0-4E440EB2F49B}" name="Prezime" dataDxfId="6"/>
    <tableColumn id="2" xr3:uid="{AAC45B49-E3A4-4A03-B366-64D66AC042B7}" name="Ime" dataDxfId="5"/>
    <tableColumn id="3" xr3:uid="{28280CFA-A238-405D-B412-EDE4A9A457DA}" name="Grad" dataDxfId="4"/>
    <tableColumn id="4" xr3:uid="{EB3E7D4A-1E66-4784-A0F0-082C1D066EE8}" name="Broj klijenata" dataDxfId="3"/>
    <tableColumn id="5" xr3:uid="{39386183-88BB-4F63-A695-E166A427CB10}" name="Prodaja evri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1132E-B96D-4BE1-92D4-864A4E500B7C}">
  <dimension ref="A2:G14"/>
  <sheetViews>
    <sheetView workbookViewId="0">
      <selection activeCell="E26" sqref="E26"/>
    </sheetView>
  </sheetViews>
  <sheetFormatPr defaultRowHeight="14.4" x14ac:dyDescent="0.3"/>
  <cols>
    <col min="4" max="4" width="11.6640625" bestFit="1" customWidth="1"/>
    <col min="5" max="5" width="11.5546875" bestFit="1" customWidth="1"/>
    <col min="6" max="6" width="15.21875" bestFit="1" customWidth="1"/>
  </cols>
  <sheetData>
    <row r="2" spans="1:7" x14ac:dyDescent="0.3">
      <c r="G2" s="7"/>
    </row>
    <row r="3" spans="1:7" x14ac:dyDescent="0.3">
      <c r="A3" t="s">
        <v>0</v>
      </c>
      <c r="B3" t="s">
        <v>1</v>
      </c>
      <c r="C3" t="s">
        <v>2</v>
      </c>
      <c r="D3" t="s">
        <v>3</v>
      </c>
      <c r="E3" t="s">
        <v>30</v>
      </c>
    </row>
    <row r="4" spans="1:7" x14ac:dyDescent="0.3">
      <c r="A4" t="s">
        <v>5</v>
      </c>
      <c r="B4" t="s">
        <v>15</v>
      </c>
      <c r="C4" t="s">
        <v>24</v>
      </c>
      <c r="D4">
        <v>52</v>
      </c>
      <c r="E4" s="1">
        <v>10421</v>
      </c>
      <c r="F4" s="2"/>
    </row>
    <row r="5" spans="1:7" x14ac:dyDescent="0.3">
      <c r="A5" t="s">
        <v>6</v>
      </c>
      <c r="B5" t="s">
        <v>16</v>
      </c>
      <c r="C5" t="s">
        <v>25</v>
      </c>
      <c r="D5">
        <v>68</v>
      </c>
      <c r="E5" s="1">
        <v>14569</v>
      </c>
      <c r="F5" s="2"/>
    </row>
    <row r="6" spans="1:7" x14ac:dyDescent="0.3">
      <c r="A6" t="s">
        <v>7</v>
      </c>
      <c r="B6" t="s">
        <v>17</v>
      </c>
      <c r="C6" t="s">
        <v>26</v>
      </c>
      <c r="D6">
        <v>73</v>
      </c>
      <c r="E6" s="1">
        <v>17434</v>
      </c>
      <c r="F6" s="2"/>
    </row>
    <row r="7" spans="1:7" x14ac:dyDescent="0.3">
      <c r="A7" t="s">
        <v>8</v>
      </c>
      <c r="B7" t="s">
        <v>17</v>
      </c>
      <c r="C7" t="s">
        <v>27</v>
      </c>
      <c r="D7">
        <v>86</v>
      </c>
      <c r="E7" s="1">
        <v>20354</v>
      </c>
      <c r="F7" s="2"/>
    </row>
    <row r="8" spans="1:7" x14ac:dyDescent="0.3">
      <c r="A8" t="s">
        <v>9</v>
      </c>
      <c r="B8" t="s">
        <v>18</v>
      </c>
      <c r="C8" t="s">
        <v>26</v>
      </c>
      <c r="D8">
        <v>21</v>
      </c>
      <c r="E8" s="1">
        <v>20351</v>
      </c>
      <c r="F8" s="2"/>
    </row>
    <row r="9" spans="1:7" x14ac:dyDescent="0.3">
      <c r="A9" t="s">
        <v>10</v>
      </c>
      <c r="B9" t="s">
        <v>19</v>
      </c>
      <c r="C9" t="s">
        <v>25</v>
      </c>
      <c r="D9">
        <v>15</v>
      </c>
      <c r="E9" s="1">
        <v>18175</v>
      </c>
      <c r="F9" s="2"/>
    </row>
    <row r="10" spans="1:7" x14ac:dyDescent="0.3">
      <c r="A10" t="s">
        <v>11</v>
      </c>
      <c r="B10" t="s">
        <v>20</v>
      </c>
      <c r="C10" t="s">
        <v>24</v>
      </c>
      <c r="D10">
        <v>12</v>
      </c>
      <c r="E10" s="1">
        <v>11696</v>
      </c>
      <c r="F10" s="2"/>
    </row>
    <row r="11" spans="1:7" x14ac:dyDescent="0.3">
      <c r="A11" t="s">
        <v>12</v>
      </c>
      <c r="B11" t="s">
        <v>21</v>
      </c>
      <c r="C11" t="s">
        <v>27</v>
      </c>
      <c r="D11">
        <v>44</v>
      </c>
      <c r="E11" s="1">
        <v>19195</v>
      </c>
      <c r="F11" s="2"/>
    </row>
    <row r="12" spans="1:7" x14ac:dyDescent="0.3">
      <c r="A12" t="s">
        <v>13</v>
      </c>
      <c r="B12" t="s">
        <v>22</v>
      </c>
      <c r="C12" t="s">
        <v>28</v>
      </c>
      <c r="D12">
        <v>13</v>
      </c>
      <c r="E12" s="1">
        <v>17442</v>
      </c>
      <c r="F12" s="2"/>
    </row>
    <row r="13" spans="1:7" x14ac:dyDescent="0.3">
      <c r="A13" t="s">
        <v>14</v>
      </c>
      <c r="B13" t="s">
        <v>23</v>
      </c>
      <c r="C13" t="s">
        <v>29</v>
      </c>
      <c r="D13">
        <v>41</v>
      </c>
      <c r="E13" s="1">
        <v>15601</v>
      </c>
      <c r="F13" s="2"/>
    </row>
    <row r="14" spans="1:7" x14ac:dyDescent="0.3">
      <c r="F14" s="2"/>
    </row>
  </sheetData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F03FD-4B67-4C0D-AC8C-80BD5E52C81F}">
  <dimension ref="A1:H13"/>
  <sheetViews>
    <sheetView workbookViewId="0">
      <selection activeCell="H7" sqref="H7"/>
    </sheetView>
  </sheetViews>
  <sheetFormatPr defaultRowHeight="14.4" x14ac:dyDescent="0.3"/>
  <cols>
    <col min="5" max="5" width="11.5546875" hidden="1" customWidth="1"/>
    <col min="6" max="6" width="15.21875" bestFit="1" customWidth="1"/>
  </cols>
  <sheetData>
    <row r="1" spans="1:8" x14ac:dyDescent="0.3">
      <c r="H1" s="6"/>
    </row>
    <row r="2" spans="1:8" x14ac:dyDescent="0.3">
      <c r="H2" s="6" t="b">
        <v>0</v>
      </c>
    </row>
    <row r="3" spans="1:8" x14ac:dyDescent="0.3">
      <c r="A3" t="s">
        <v>0</v>
      </c>
      <c r="B3" t="s">
        <v>1</v>
      </c>
      <c r="C3" t="s">
        <v>2</v>
      </c>
      <c r="D3" t="s">
        <v>3</v>
      </c>
      <c r="E3" t="s">
        <v>30</v>
      </c>
      <c r="F3" t="str">
        <f>IF(H2,"Prodaja dinari","Prodaja evri")</f>
        <v>Prodaja evri</v>
      </c>
      <c r="H3" s="6">
        <f>IF(H2,118,1)</f>
        <v>1</v>
      </c>
    </row>
    <row r="4" spans="1:8" x14ac:dyDescent="0.3">
      <c r="A4" t="s">
        <v>5</v>
      </c>
      <c r="B4" t="s">
        <v>15</v>
      </c>
      <c r="C4" t="s">
        <v>24</v>
      </c>
      <c r="D4">
        <v>52</v>
      </c>
      <c r="E4" s="1">
        <v>10421</v>
      </c>
      <c r="F4" s="2">
        <f>IF($H$2,$E4*$H$3,E4)</f>
        <v>10421</v>
      </c>
      <c r="H4" s="6"/>
    </row>
    <row r="5" spans="1:8" x14ac:dyDescent="0.3">
      <c r="A5" t="s">
        <v>6</v>
      </c>
      <c r="B5" t="s">
        <v>16</v>
      </c>
      <c r="C5" t="s">
        <v>25</v>
      </c>
      <c r="D5">
        <v>68</v>
      </c>
      <c r="E5" s="1">
        <v>14569</v>
      </c>
      <c r="F5" s="2">
        <f t="shared" ref="F5:F13" si="0">IF($H$2,$E5*$H$3,E5)</f>
        <v>14569</v>
      </c>
    </row>
    <row r="6" spans="1:8" x14ac:dyDescent="0.3">
      <c r="A6" t="s">
        <v>7</v>
      </c>
      <c r="B6" t="s">
        <v>17</v>
      </c>
      <c r="C6" t="s">
        <v>26</v>
      </c>
      <c r="D6">
        <v>73</v>
      </c>
      <c r="E6" s="1">
        <v>17434</v>
      </c>
      <c r="F6" s="2">
        <f t="shared" si="0"/>
        <v>17434</v>
      </c>
    </row>
    <row r="7" spans="1:8" x14ac:dyDescent="0.3">
      <c r="A7" t="s">
        <v>8</v>
      </c>
      <c r="B7" t="s">
        <v>17</v>
      </c>
      <c r="C7" t="s">
        <v>27</v>
      </c>
      <c r="D7">
        <v>86</v>
      </c>
      <c r="E7" s="1">
        <v>20354</v>
      </c>
      <c r="F7" s="2">
        <f t="shared" si="0"/>
        <v>20354</v>
      </c>
    </row>
    <row r="8" spans="1:8" x14ac:dyDescent="0.3">
      <c r="A8" t="s">
        <v>9</v>
      </c>
      <c r="B8" t="s">
        <v>18</v>
      </c>
      <c r="C8" t="s">
        <v>26</v>
      </c>
      <c r="D8">
        <v>21</v>
      </c>
      <c r="E8" s="1">
        <v>20351</v>
      </c>
      <c r="F8" s="2">
        <f t="shared" si="0"/>
        <v>20351</v>
      </c>
    </row>
    <row r="9" spans="1:8" x14ac:dyDescent="0.3">
      <c r="A9" t="s">
        <v>10</v>
      </c>
      <c r="B9" t="s">
        <v>19</v>
      </c>
      <c r="C9" t="s">
        <v>25</v>
      </c>
      <c r="D9">
        <v>15</v>
      </c>
      <c r="E9" s="1">
        <v>18175</v>
      </c>
      <c r="F9" s="2">
        <f t="shared" si="0"/>
        <v>18175</v>
      </c>
    </row>
    <row r="10" spans="1:8" x14ac:dyDescent="0.3">
      <c r="A10" t="s">
        <v>11</v>
      </c>
      <c r="B10" t="s">
        <v>20</v>
      </c>
      <c r="C10" t="s">
        <v>24</v>
      </c>
      <c r="D10">
        <v>12</v>
      </c>
      <c r="E10" s="1">
        <v>11696</v>
      </c>
      <c r="F10" s="2">
        <f t="shared" si="0"/>
        <v>11696</v>
      </c>
    </row>
    <row r="11" spans="1:8" x14ac:dyDescent="0.3">
      <c r="A11" t="s">
        <v>12</v>
      </c>
      <c r="B11" t="s">
        <v>21</v>
      </c>
      <c r="C11" t="s">
        <v>27</v>
      </c>
      <c r="D11">
        <v>44</v>
      </c>
      <c r="E11" s="1">
        <v>19195</v>
      </c>
      <c r="F11" s="2">
        <f t="shared" si="0"/>
        <v>19195</v>
      </c>
    </row>
    <row r="12" spans="1:8" x14ac:dyDescent="0.3">
      <c r="A12" t="s">
        <v>13</v>
      </c>
      <c r="B12" t="s">
        <v>22</v>
      </c>
      <c r="C12" t="s">
        <v>28</v>
      </c>
      <c r="D12">
        <v>13</v>
      </c>
      <c r="E12" s="1">
        <v>17442</v>
      </c>
      <c r="F12" s="2">
        <f t="shared" si="0"/>
        <v>17442</v>
      </c>
    </row>
    <row r="13" spans="1:8" x14ac:dyDescent="0.3">
      <c r="A13" t="s">
        <v>14</v>
      </c>
      <c r="B13" t="s">
        <v>23</v>
      </c>
      <c r="C13" t="s">
        <v>29</v>
      </c>
      <c r="D13">
        <v>41</v>
      </c>
      <c r="E13" s="1">
        <v>15601</v>
      </c>
      <c r="F13" s="2">
        <f t="shared" si="0"/>
        <v>15601</v>
      </c>
    </row>
  </sheetData>
  <pageMargins left="0.7" right="0.7" top="0.75" bottom="0.75" header="0.3" footer="0.3"/>
  <pageSetup orientation="portrait" horizontalDpi="4294967292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4</xdr:col>
                    <xdr:colOff>548640</xdr:colOff>
                    <xdr:row>0</xdr:row>
                    <xdr:rowOff>83820</xdr:rowOff>
                  </from>
                  <to>
                    <xdr:col>5</xdr:col>
                    <xdr:colOff>822960</xdr:colOff>
                    <xdr:row>1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AC2E9-188C-4B83-98FD-67E07A4DB673}">
  <dimension ref="B3:E29"/>
  <sheetViews>
    <sheetView workbookViewId="0">
      <selection activeCell="C3" sqref="C3:C14"/>
    </sheetView>
  </sheetViews>
  <sheetFormatPr defaultRowHeight="14.4" x14ac:dyDescent="0.3"/>
  <cols>
    <col min="4" max="4" width="11.109375" bestFit="1" customWidth="1"/>
  </cols>
  <sheetData>
    <row r="3" spans="2:3" x14ac:dyDescent="0.3">
      <c r="B3" s="3" t="s">
        <v>31</v>
      </c>
      <c r="C3" s="3"/>
    </row>
    <row r="4" spans="2:3" x14ac:dyDescent="0.3">
      <c r="B4" s="3" t="s">
        <v>32</v>
      </c>
      <c r="C4" s="3"/>
    </row>
    <row r="5" spans="2:3" x14ac:dyDescent="0.3">
      <c r="B5" s="3" t="s">
        <v>33</v>
      </c>
      <c r="C5" s="3"/>
    </row>
    <row r="6" spans="2:3" x14ac:dyDescent="0.3">
      <c r="B6" s="3" t="s">
        <v>34</v>
      </c>
      <c r="C6" s="3"/>
    </row>
    <row r="7" spans="2:3" x14ac:dyDescent="0.3">
      <c r="B7" s="3" t="s">
        <v>35</v>
      </c>
      <c r="C7" s="3"/>
    </row>
    <row r="8" spans="2:3" x14ac:dyDescent="0.3">
      <c r="B8" s="3" t="s">
        <v>36</v>
      </c>
      <c r="C8" s="3"/>
    </row>
    <row r="9" spans="2:3" x14ac:dyDescent="0.3">
      <c r="B9" s="3" t="s">
        <v>37</v>
      </c>
      <c r="C9" s="3"/>
    </row>
    <row r="10" spans="2:3" x14ac:dyDescent="0.3">
      <c r="B10" s="3" t="s">
        <v>38</v>
      </c>
      <c r="C10" s="3"/>
    </row>
    <row r="11" spans="2:3" x14ac:dyDescent="0.3">
      <c r="B11" s="3" t="s">
        <v>39</v>
      </c>
      <c r="C11" s="3"/>
    </row>
    <row r="12" spans="2:3" x14ac:dyDescent="0.3">
      <c r="B12" s="3" t="s">
        <v>40</v>
      </c>
      <c r="C12" s="3"/>
    </row>
    <row r="13" spans="2:3" x14ac:dyDescent="0.3">
      <c r="B13" s="3" t="s">
        <v>41</v>
      </c>
      <c r="C13" s="3"/>
    </row>
    <row r="14" spans="2:3" x14ac:dyDescent="0.3">
      <c r="B14" s="3" t="s">
        <v>42</v>
      </c>
      <c r="C14" s="3"/>
    </row>
    <row r="17" spans="2:5" x14ac:dyDescent="0.3">
      <c r="B17" s="3"/>
      <c r="C17" s="3" t="s">
        <v>43</v>
      </c>
      <c r="D17" s="3" t="s">
        <v>44</v>
      </c>
      <c r="E17" s="3" t="s">
        <v>45</v>
      </c>
    </row>
    <row r="18" spans="2:5" x14ac:dyDescent="0.3">
      <c r="B18" s="3" t="s">
        <v>31</v>
      </c>
      <c r="C18" s="3">
        <v>2054</v>
      </c>
      <c r="D18" s="3">
        <v>3980</v>
      </c>
      <c r="E18" s="3">
        <v>3446</v>
      </c>
    </row>
    <row r="19" spans="2:5" x14ac:dyDescent="0.3">
      <c r="B19" s="3" t="s">
        <v>32</v>
      </c>
      <c r="C19" s="3">
        <v>2408</v>
      </c>
      <c r="D19" s="3">
        <v>3065</v>
      </c>
      <c r="E19" s="3">
        <v>3953</v>
      </c>
    </row>
    <row r="20" spans="2:5" x14ac:dyDescent="0.3">
      <c r="B20" s="3" t="s">
        <v>33</v>
      </c>
      <c r="C20" s="3">
        <v>2893</v>
      </c>
      <c r="D20" s="3">
        <v>2810</v>
      </c>
      <c r="E20" s="3">
        <v>3878</v>
      </c>
    </row>
    <row r="21" spans="2:5" x14ac:dyDescent="0.3">
      <c r="B21" s="3" t="s">
        <v>34</v>
      </c>
      <c r="C21" s="3">
        <v>2023</v>
      </c>
      <c r="D21" s="3">
        <v>3396</v>
      </c>
      <c r="E21" s="3">
        <v>2020</v>
      </c>
    </row>
    <row r="22" spans="2:5" x14ac:dyDescent="0.3">
      <c r="B22" s="3" t="s">
        <v>35</v>
      </c>
      <c r="C22" s="3">
        <v>3281</v>
      </c>
      <c r="D22" s="3">
        <v>2091</v>
      </c>
      <c r="E22" s="3">
        <v>2505</v>
      </c>
    </row>
    <row r="23" spans="2:5" x14ac:dyDescent="0.3">
      <c r="B23" s="3" t="s">
        <v>36</v>
      </c>
      <c r="C23" s="3">
        <v>3851</v>
      </c>
      <c r="D23" s="3">
        <v>2712</v>
      </c>
      <c r="E23" s="3">
        <v>3997</v>
      </c>
    </row>
    <row r="24" spans="2:5" x14ac:dyDescent="0.3">
      <c r="B24" s="3" t="s">
        <v>37</v>
      </c>
      <c r="C24" s="3">
        <v>3967</v>
      </c>
      <c r="D24" s="3">
        <v>3719</v>
      </c>
      <c r="E24" s="3">
        <v>3189</v>
      </c>
    </row>
    <row r="25" spans="2:5" x14ac:dyDescent="0.3">
      <c r="B25" s="3" t="s">
        <v>38</v>
      </c>
      <c r="C25" s="3">
        <v>3122</v>
      </c>
      <c r="D25" s="3">
        <v>3212</v>
      </c>
      <c r="E25" s="3">
        <v>2177</v>
      </c>
    </row>
    <row r="26" spans="2:5" x14ac:dyDescent="0.3">
      <c r="B26" s="3" t="s">
        <v>39</v>
      </c>
      <c r="C26" s="3">
        <v>2061</v>
      </c>
      <c r="D26" s="3">
        <v>3766</v>
      </c>
      <c r="E26" s="3">
        <v>2610</v>
      </c>
    </row>
    <row r="27" spans="2:5" x14ac:dyDescent="0.3">
      <c r="B27" s="3" t="s">
        <v>40</v>
      </c>
      <c r="C27" s="3">
        <v>3336</v>
      </c>
      <c r="D27" s="3">
        <v>2021</v>
      </c>
      <c r="E27" s="3">
        <v>3115</v>
      </c>
    </row>
    <row r="28" spans="2:5" x14ac:dyDescent="0.3">
      <c r="B28" s="3" t="s">
        <v>41</v>
      </c>
      <c r="C28" s="3">
        <v>3718</v>
      </c>
      <c r="D28" s="3">
        <v>2249</v>
      </c>
      <c r="E28" s="3">
        <v>2511</v>
      </c>
    </row>
    <row r="29" spans="2:5" x14ac:dyDescent="0.3">
      <c r="B29" s="3" t="s">
        <v>42</v>
      </c>
      <c r="C29" s="3">
        <v>2780</v>
      </c>
      <c r="D29" s="3">
        <v>3730</v>
      </c>
      <c r="E29" s="3">
        <v>2544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DDE33-7246-44EC-8F43-1FE0CB2EBE78}">
  <dimension ref="B1:J29"/>
  <sheetViews>
    <sheetView workbookViewId="0">
      <selection activeCell="G23" sqref="G23"/>
    </sheetView>
  </sheetViews>
  <sheetFormatPr defaultRowHeight="14.4" x14ac:dyDescent="0.3"/>
  <cols>
    <col min="4" max="4" width="11.109375" bestFit="1" customWidth="1"/>
  </cols>
  <sheetData>
    <row r="1" spans="2:10" x14ac:dyDescent="0.3">
      <c r="E1" s="6"/>
      <c r="F1" s="6"/>
      <c r="G1" s="6"/>
      <c r="H1" s="6"/>
      <c r="I1" s="6"/>
      <c r="J1" s="6"/>
    </row>
    <row r="2" spans="2:10" x14ac:dyDescent="0.3">
      <c r="E2" s="6">
        <v>1</v>
      </c>
      <c r="F2" s="6"/>
      <c r="G2" s="6" t="s">
        <v>43</v>
      </c>
      <c r="H2" s="6"/>
      <c r="I2" s="6"/>
      <c r="J2" s="6"/>
    </row>
    <row r="3" spans="2:10" x14ac:dyDescent="0.3">
      <c r="B3" s="3" t="s">
        <v>31</v>
      </c>
      <c r="C3" s="3">
        <f>VLOOKUP(B3,$B$17:$E$29,$E$2+1,0)</f>
        <v>2054</v>
      </c>
      <c r="E3" s="6"/>
      <c r="F3" s="6"/>
      <c r="G3" s="6" t="s">
        <v>58</v>
      </c>
      <c r="H3" s="6"/>
      <c r="I3" s="6"/>
      <c r="J3" s="6"/>
    </row>
    <row r="4" spans="2:10" x14ac:dyDescent="0.3">
      <c r="B4" s="3" t="s">
        <v>32</v>
      </c>
      <c r="C4" s="3">
        <f t="shared" ref="C4:C14" si="0">VLOOKUP(B4,$B$17:$E$29,$E$2+1,0)</f>
        <v>2408</v>
      </c>
      <c r="E4" s="6"/>
      <c r="F4" s="6"/>
      <c r="G4" s="6" t="s">
        <v>45</v>
      </c>
      <c r="H4" s="6"/>
      <c r="I4" s="6"/>
      <c r="J4" s="6"/>
    </row>
    <row r="5" spans="2:10" x14ac:dyDescent="0.3">
      <c r="B5" s="3" t="s">
        <v>33</v>
      </c>
      <c r="C5" s="3">
        <f t="shared" si="0"/>
        <v>2893</v>
      </c>
      <c r="E5" s="6"/>
      <c r="F5" s="6"/>
      <c r="G5" s="6"/>
      <c r="H5" s="6"/>
      <c r="I5" s="6"/>
      <c r="J5" s="6"/>
    </row>
    <row r="6" spans="2:10" x14ac:dyDescent="0.3">
      <c r="B6" s="3" t="s">
        <v>34</v>
      </c>
      <c r="C6" s="3">
        <f t="shared" si="0"/>
        <v>2023</v>
      </c>
      <c r="E6" s="6"/>
      <c r="F6" s="6"/>
      <c r="G6" s="6"/>
      <c r="H6" s="6"/>
      <c r="I6" s="6"/>
      <c r="J6" s="6"/>
    </row>
    <row r="7" spans="2:10" x14ac:dyDescent="0.3">
      <c r="B7" s="3" t="s">
        <v>35</v>
      </c>
      <c r="C7" s="3">
        <f t="shared" si="0"/>
        <v>3281</v>
      </c>
      <c r="E7" s="6"/>
      <c r="F7" s="6"/>
      <c r="G7" s="6"/>
      <c r="H7" s="6"/>
      <c r="I7" s="6"/>
      <c r="J7" s="6"/>
    </row>
    <row r="8" spans="2:10" x14ac:dyDescent="0.3">
      <c r="B8" s="3" t="s">
        <v>36</v>
      </c>
      <c r="C8" s="3">
        <f t="shared" si="0"/>
        <v>3851</v>
      </c>
    </row>
    <row r="9" spans="2:10" x14ac:dyDescent="0.3">
      <c r="B9" s="3" t="s">
        <v>37</v>
      </c>
      <c r="C9" s="3">
        <f t="shared" si="0"/>
        <v>3967</v>
      </c>
    </row>
    <row r="10" spans="2:10" x14ac:dyDescent="0.3">
      <c r="B10" s="3" t="s">
        <v>38</v>
      </c>
      <c r="C10" s="3">
        <f t="shared" si="0"/>
        <v>3122</v>
      </c>
    </row>
    <row r="11" spans="2:10" x14ac:dyDescent="0.3">
      <c r="B11" s="3" t="s">
        <v>39</v>
      </c>
      <c r="C11" s="3">
        <f t="shared" si="0"/>
        <v>2061</v>
      </c>
    </row>
    <row r="12" spans="2:10" x14ac:dyDescent="0.3">
      <c r="B12" s="3" t="s">
        <v>40</v>
      </c>
      <c r="C12" s="3">
        <f t="shared" si="0"/>
        <v>3336</v>
      </c>
    </row>
    <row r="13" spans="2:10" x14ac:dyDescent="0.3">
      <c r="B13" s="3" t="s">
        <v>41</v>
      </c>
      <c r="C13" s="3">
        <f t="shared" si="0"/>
        <v>3718</v>
      </c>
    </row>
    <row r="14" spans="2:10" x14ac:dyDescent="0.3">
      <c r="B14" s="3" t="s">
        <v>42</v>
      </c>
      <c r="C14" s="3">
        <f t="shared" si="0"/>
        <v>2780</v>
      </c>
    </row>
    <row r="17" spans="2:5" x14ac:dyDescent="0.3">
      <c r="B17" s="3"/>
      <c r="C17" s="3" t="s">
        <v>43</v>
      </c>
      <c r="D17" s="3" t="s">
        <v>44</v>
      </c>
      <c r="E17" s="3" t="s">
        <v>45</v>
      </c>
    </row>
    <row r="18" spans="2:5" x14ac:dyDescent="0.3">
      <c r="B18" s="3" t="s">
        <v>31</v>
      </c>
      <c r="C18" s="3">
        <v>2054</v>
      </c>
      <c r="D18" s="3">
        <v>3980</v>
      </c>
      <c r="E18" s="3">
        <v>3446</v>
      </c>
    </row>
    <row r="19" spans="2:5" x14ac:dyDescent="0.3">
      <c r="B19" s="3" t="s">
        <v>32</v>
      </c>
      <c r="C19" s="3">
        <v>2408</v>
      </c>
      <c r="D19" s="3">
        <v>3065</v>
      </c>
      <c r="E19" s="3">
        <v>3953</v>
      </c>
    </row>
    <row r="20" spans="2:5" x14ac:dyDescent="0.3">
      <c r="B20" s="3" t="s">
        <v>33</v>
      </c>
      <c r="C20" s="3">
        <v>2893</v>
      </c>
      <c r="D20" s="3">
        <v>2810</v>
      </c>
      <c r="E20" s="3">
        <v>3878</v>
      </c>
    </row>
    <row r="21" spans="2:5" x14ac:dyDescent="0.3">
      <c r="B21" s="3" t="s">
        <v>34</v>
      </c>
      <c r="C21" s="3">
        <v>2023</v>
      </c>
      <c r="D21" s="3">
        <v>3396</v>
      </c>
      <c r="E21" s="3">
        <v>2020</v>
      </c>
    </row>
    <row r="22" spans="2:5" x14ac:dyDescent="0.3">
      <c r="B22" s="3" t="s">
        <v>35</v>
      </c>
      <c r="C22" s="3">
        <v>3281</v>
      </c>
      <c r="D22" s="3">
        <v>2091</v>
      </c>
      <c r="E22" s="3">
        <v>2505</v>
      </c>
    </row>
    <row r="23" spans="2:5" x14ac:dyDescent="0.3">
      <c r="B23" s="3" t="s">
        <v>36</v>
      </c>
      <c r="C23" s="3">
        <v>3851</v>
      </c>
      <c r="D23" s="3">
        <v>2712</v>
      </c>
      <c r="E23" s="3">
        <v>3997</v>
      </c>
    </row>
    <row r="24" spans="2:5" x14ac:dyDescent="0.3">
      <c r="B24" s="3" t="s">
        <v>37</v>
      </c>
      <c r="C24" s="3">
        <v>3967</v>
      </c>
      <c r="D24" s="3">
        <v>3719</v>
      </c>
      <c r="E24" s="3">
        <v>3189</v>
      </c>
    </row>
    <row r="25" spans="2:5" x14ac:dyDescent="0.3">
      <c r="B25" s="3" t="s">
        <v>38</v>
      </c>
      <c r="C25" s="3">
        <v>3122</v>
      </c>
      <c r="D25" s="3">
        <v>3212</v>
      </c>
      <c r="E25" s="3">
        <v>2177</v>
      </c>
    </row>
    <row r="26" spans="2:5" x14ac:dyDescent="0.3">
      <c r="B26" s="3" t="s">
        <v>39</v>
      </c>
      <c r="C26" s="3">
        <v>2061</v>
      </c>
      <c r="D26" s="3">
        <v>3766</v>
      </c>
      <c r="E26" s="3">
        <v>2610</v>
      </c>
    </row>
    <row r="27" spans="2:5" x14ac:dyDescent="0.3">
      <c r="B27" s="3" t="s">
        <v>40</v>
      </c>
      <c r="C27" s="3">
        <v>3336</v>
      </c>
      <c r="D27" s="3">
        <v>2021</v>
      </c>
      <c r="E27" s="3">
        <v>3115</v>
      </c>
    </row>
    <row r="28" spans="2:5" x14ac:dyDescent="0.3">
      <c r="B28" s="3" t="s">
        <v>41</v>
      </c>
      <c r="C28" s="3">
        <v>3718</v>
      </c>
      <c r="D28" s="3">
        <v>2249</v>
      </c>
      <c r="E28" s="3">
        <v>2511</v>
      </c>
    </row>
    <row r="29" spans="2:5" x14ac:dyDescent="0.3">
      <c r="B29" s="3" t="s">
        <v>42</v>
      </c>
      <c r="C29" s="3">
        <v>2780</v>
      </c>
      <c r="D29" s="3">
        <v>3730</v>
      </c>
      <c r="E29" s="3">
        <v>2544</v>
      </c>
    </row>
  </sheetData>
  <phoneticPr fontId="4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Drop Down 1">
              <controlPr defaultSize="0" autoLine="0" autoPict="0">
                <anchor moveWithCells="1">
                  <from>
                    <xdr:col>2</xdr:col>
                    <xdr:colOff>15240</xdr:colOff>
                    <xdr:row>0</xdr:row>
                    <xdr:rowOff>175260</xdr:rowOff>
                  </from>
                  <to>
                    <xdr:col>3</xdr:col>
                    <xdr:colOff>15240</xdr:colOff>
                    <xdr:row>2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C2D34-5663-4ABF-BAF4-49E79EDA148E}">
  <dimension ref="A3:R34"/>
  <sheetViews>
    <sheetView tabSelected="1" topLeftCell="G8" workbookViewId="0">
      <selection activeCell="M32" sqref="M32"/>
    </sheetView>
  </sheetViews>
  <sheetFormatPr defaultRowHeight="14.4" x14ac:dyDescent="0.3"/>
  <cols>
    <col min="1" max="1" width="0" hidden="1" customWidth="1"/>
    <col min="2" max="2" width="9.5546875" hidden="1" customWidth="1"/>
    <col min="3" max="4" width="0" hidden="1" customWidth="1"/>
    <col min="5" max="5" width="14" hidden="1" customWidth="1"/>
    <col min="6" max="6" width="13" hidden="1" customWidth="1"/>
    <col min="11" max="11" width="15.6640625" bestFit="1" customWidth="1"/>
    <col min="13" max="13" width="12.5546875" bestFit="1" customWidth="1"/>
    <col min="14" max="14" width="10" bestFit="1" customWidth="1"/>
  </cols>
  <sheetData>
    <row r="3" spans="1:18" x14ac:dyDescent="0.3">
      <c r="J3" s="6">
        <v>6</v>
      </c>
    </row>
    <row r="4" spans="1:18" x14ac:dyDescent="0.3">
      <c r="A4" s="6"/>
      <c r="B4" s="6"/>
      <c r="C4" s="6"/>
      <c r="D4" s="6"/>
      <c r="E4" s="6"/>
      <c r="F4" s="6"/>
      <c r="G4" s="6"/>
    </row>
    <row r="5" spans="1:18" x14ac:dyDescent="0.3">
      <c r="A5" s="6"/>
      <c r="B5" s="6" t="s">
        <v>0</v>
      </c>
      <c r="C5" s="6" t="s">
        <v>1</v>
      </c>
      <c r="D5" s="6" t="s">
        <v>2</v>
      </c>
      <c r="E5" s="6" t="s">
        <v>3</v>
      </c>
      <c r="F5" s="6" t="s">
        <v>30</v>
      </c>
      <c r="G5" s="6"/>
    </row>
    <row r="6" spans="1:18" x14ac:dyDescent="0.3">
      <c r="A6" s="6"/>
      <c r="B6" s="6" t="s">
        <v>5</v>
      </c>
      <c r="C6" s="6" t="s">
        <v>15</v>
      </c>
      <c r="D6" s="6" t="s">
        <v>24</v>
      </c>
      <c r="E6" s="6">
        <v>52</v>
      </c>
      <c r="F6" s="11">
        <v>10421</v>
      </c>
      <c r="G6" s="6"/>
      <c r="K6" s="3" t="s">
        <v>2</v>
      </c>
      <c r="L6" s="3"/>
      <c r="M6" s="3" t="s">
        <v>47</v>
      </c>
      <c r="N6" s="3" t="s">
        <v>48</v>
      </c>
    </row>
    <row r="7" spans="1:18" x14ac:dyDescent="0.3">
      <c r="A7" s="6"/>
      <c r="B7" s="6" t="s">
        <v>6</v>
      </c>
      <c r="C7" s="6" t="s">
        <v>16</v>
      </c>
      <c r="D7" s="6" t="s">
        <v>25</v>
      </c>
      <c r="E7" s="6">
        <v>68</v>
      </c>
      <c r="F7" s="11">
        <v>14569</v>
      </c>
      <c r="G7" s="6"/>
      <c r="K7" s="3" t="s">
        <v>3</v>
      </c>
      <c r="L7" s="3"/>
      <c r="M7" s="3"/>
      <c r="N7" s="5"/>
    </row>
    <row r="8" spans="1:18" x14ac:dyDescent="0.3">
      <c r="A8" s="6"/>
      <c r="B8" s="6" t="s">
        <v>7</v>
      </c>
      <c r="C8" s="6" t="s">
        <v>17</v>
      </c>
      <c r="D8" s="6" t="s">
        <v>26</v>
      </c>
      <c r="E8" s="6">
        <v>73</v>
      </c>
      <c r="F8" s="11">
        <v>17434</v>
      </c>
      <c r="G8" s="6"/>
      <c r="K8" s="3" t="s">
        <v>4</v>
      </c>
      <c r="L8" s="3"/>
      <c r="M8" s="4"/>
      <c r="N8" s="5"/>
    </row>
    <row r="9" spans="1:18" x14ac:dyDescent="0.3">
      <c r="A9" s="6"/>
      <c r="B9" s="6" t="s">
        <v>8</v>
      </c>
      <c r="C9" s="6" t="s">
        <v>17</v>
      </c>
      <c r="D9" s="6" t="s">
        <v>27</v>
      </c>
      <c r="E9" s="6">
        <v>86</v>
      </c>
      <c r="F9" s="11">
        <v>20354</v>
      </c>
      <c r="G9" s="6"/>
      <c r="K9" s="3" t="s">
        <v>46</v>
      </c>
      <c r="L9" s="3"/>
      <c r="M9" s="3"/>
      <c r="N9" s="5"/>
    </row>
    <row r="10" spans="1:18" x14ac:dyDescent="0.3">
      <c r="A10" s="6"/>
      <c r="B10" s="6" t="s">
        <v>9</v>
      </c>
      <c r="C10" s="6" t="s">
        <v>18</v>
      </c>
      <c r="D10" s="6" t="s">
        <v>26</v>
      </c>
      <c r="E10" s="6">
        <v>21</v>
      </c>
      <c r="F10" s="11">
        <v>20351</v>
      </c>
      <c r="G10" s="6"/>
      <c r="K10" s="8"/>
      <c r="L10" s="8"/>
      <c r="M10" s="9"/>
      <c r="N10" s="10"/>
    </row>
    <row r="11" spans="1:18" x14ac:dyDescent="0.3">
      <c r="A11" s="6"/>
      <c r="B11" s="6" t="s">
        <v>10</v>
      </c>
      <c r="C11" s="6" t="s">
        <v>19</v>
      </c>
      <c r="D11" s="6" t="s">
        <v>25</v>
      </c>
      <c r="E11" s="6">
        <v>15</v>
      </c>
      <c r="F11" s="11">
        <v>18175</v>
      </c>
      <c r="G11" s="6"/>
      <c r="K11" s="8"/>
      <c r="L11" s="8"/>
      <c r="M11" s="8"/>
      <c r="N11" s="10"/>
    </row>
    <row r="12" spans="1:18" x14ac:dyDescent="0.3">
      <c r="A12" s="6"/>
      <c r="B12" s="6" t="s">
        <v>11</v>
      </c>
      <c r="C12" s="6" t="s">
        <v>20</v>
      </c>
      <c r="D12" s="6" t="s">
        <v>24</v>
      </c>
      <c r="E12" s="6">
        <v>12</v>
      </c>
      <c r="F12" s="11">
        <v>11696</v>
      </c>
      <c r="G12" s="12"/>
      <c r="H12" s="12"/>
      <c r="I12" s="12"/>
      <c r="J12" s="12"/>
      <c r="K12" s="13"/>
      <c r="L12" s="13"/>
      <c r="M12" s="13"/>
      <c r="N12" s="13"/>
      <c r="O12" s="12"/>
      <c r="P12" s="12"/>
      <c r="Q12" s="12"/>
      <c r="R12" s="12"/>
    </row>
    <row r="13" spans="1:18" ht="13.2" customHeight="1" x14ac:dyDescent="0.3">
      <c r="A13" s="6"/>
      <c r="B13" s="6" t="s">
        <v>12</v>
      </c>
      <c r="C13" s="6" t="s">
        <v>21</v>
      </c>
      <c r="D13" s="6" t="s">
        <v>27</v>
      </c>
      <c r="E13" s="6">
        <v>44</v>
      </c>
      <c r="F13" s="11">
        <v>19195</v>
      </c>
      <c r="G13" s="12"/>
      <c r="H13" s="12"/>
      <c r="I13" s="12"/>
      <c r="J13" s="12"/>
      <c r="K13" s="13"/>
      <c r="L13" s="13"/>
      <c r="M13" s="13"/>
      <c r="N13" s="13"/>
      <c r="O13" s="12"/>
      <c r="P13" s="12"/>
      <c r="Q13" s="12"/>
      <c r="R13" s="12"/>
    </row>
    <row r="14" spans="1:18" x14ac:dyDescent="0.3">
      <c r="A14" s="6"/>
      <c r="B14" s="6" t="s">
        <v>13</v>
      </c>
      <c r="C14" s="6" t="s">
        <v>22</v>
      </c>
      <c r="D14" s="6" t="s">
        <v>28</v>
      </c>
      <c r="E14" s="6">
        <v>13</v>
      </c>
      <c r="F14" s="11">
        <v>17442</v>
      </c>
      <c r="G14" s="12"/>
      <c r="H14" s="12"/>
      <c r="I14" s="12"/>
      <c r="J14" s="12"/>
      <c r="K14" s="13"/>
      <c r="L14" s="13"/>
      <c r="M14" s="13"/>
      <c r="N14" s="13"/>
      <c r="O14" s="12"/>
      <c r="P14" s="12"/>
      <c r="Q14" s="12"/>
      <c r="R14" s="12"/>
    </row>
    <row r="15" spans="1:18" x14ac:dyDescent="0.3">
      <c r="A15" s="6"/>
      <c r="B15" s="6" t="s">
        <v>14</v>
      </c>
      <c r="C15" s="6" t="s">
        <v>23</v>
      </c>
      <c r="D15" s="6" t="s">
        <v>29</v>
      </c>
      <c r="E15" s="6">
        <v>41</v>
      </c>
      <c r="F15" s="11">
        <v>15601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</row>
    <row r="16" spans="1:18" x14ac:dyDescent="0.3">
      <c r="A16" s="6"/>
      <c r="B16" s="6" t="s">
        <v>49</v>
      </c>
      <c r="C16" s="6" t="s">
        <v>15</v>
      </c>
      <c r="D16" s="6" t="s">
        <v>24</v>
      </c>
      <c r="E16" s="6">
        <v>46</v>
      </c>
      <c r="F16" s="11">
        <v>10421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1:18" x14ac:dyDescent="0.3">
      <c r="A17" s="6"/>
      <c r="B17" s="6" t="s">
        <v>50</v>
      </c>
      <c r="C17" s="6" t="s">
        <v>16</v>
      </c>
      <c r="D17" s="6" t="s">
        <v>25</v>
      </c>
      <c r="E17" s="6">
        <v>29</v>
      </c>
      <c r="F17" s="11">
        <v>14569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18" x14ac:dyDescent="0.3">
      <c r="A18" s="6"/>
      <c r="B18" s="6" t="s">
        <v>10</v>
      </c>
      <c r="C18" s="6" t="s">
        <v>17</v>
      </c>
      <c r="D18" s="6" t="s">
        <v>26</v>
      </c>
      <c r="E18" s="6">
        <v>35</v>
      </c>
      <c r="F18" s="11">
        <v>17434</v>
      </c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</row>
    <row r="19" spans="1:18" x14ac:dyDescent="0.3">
      <c r="A19" s="6"/>
      <c r="B19" s="6" t="s">
        <v>51</v>
      </c>
      <c r="C19" s="6" t="s">
        <v>17</v>
      </c>
      <c r="D19" s="6" t="s">
        <v>27</v>
      </c>
      <c r="E19" s="6">
        <v>16</v>
      </c>
      <c r="F19" s="11">
        <v>20354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</row>
    <row r="20" spans="1:18" x14ac:dyDescent="0.3">
      <c r="A20" s="6"/>
      <c r="B20" s="6" t="s">
        <v>52</v>
      </c>
      <c r="C20" s="6" t="s">
        <v>18</v>
      </c>
      <c r="D20" s="6" t="s">
        <v>26</v>
      </c>
      <c r="E20" s="6">
        <v>26</v>
      </c>
      <c r="F20" s="11">
        <v>20351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</row>
    <row r="21" spans="1:18" x14ac:dyDescent="0.3">
      <c r="A21" s="6"/>
      <c r="B21" s="6" t="s">
        <v>53</v>
      </c>
      <c r="C21" s="6" t="s">
        <v>19</v>
      </c>
      <c r="D21" s="6" t="s">
        <v>25</v>
      </c>
      <c r="E21" s="6">
        <v>38</v>
      </c>
      <c r="F21" s="11">
        <v>18175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</row>
    <row r="22" spans="1:18" x14ac:dyDescent="0.3">
      <c r="A22" s="6"/>
      <c r="B22" s="6" t="s">
        <v>54</v>
      </c>
      <c r="C22" s="6" t="s">
        <v>20</v>
      </c>
      <c r="D22" s="6" t="s">
        <v>24</v>
      </c>
      <c r="E22" s="6">
        <v>15</v>
      </c>
      <c r="F22" s="11">
        <v>11696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</row>
    <row r="23" spans="1:18" x14ac:dyDescent="0.3">
      <c r="A23" s="6"/>
      <c r="B23" s="6" t="s">
        <v>55</v>
      </c>
      <c r="C23" s="6" t="s">
        <v>21</v>
      </c>
      <c r="D23" s="6" t="s">
        <v>27</v>
      </c>
      <c r="E23" s="6">
        <v>45</v>
      </c>
      <c r="F23" s="11">
        <v>19195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1:18" x14ac:dyDescent="0.3">
      <c r="A24" s="6"/>
      <c r="B24" s="6" t="s">
        <v>56</v>
      </c>
      <c r="C24" s="6" t="s">
        <v>22</v>
      </c>
      <c r="D24" s="6" t="s">
        <v>28</v>
      </c>
      <c r="E24" s="6">
        <v>37</v>
      </c>
      <c r="F24" s="11">
        <v>17442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</row>
    <row r="25" spans="1:18" x14ac:dyDescent="0.3">
      <c r="A25" s="6"/>
      <c r="B25" s="6" t="s">
        <v>57</v>
      </c>
      <c r="C25" s="6" t="s">
        <v>23</v>
      </c>
      <c r="D25" s="6" t="s">
        <v>29</v>
      </c>
      <c r="E25" s="6">
        <v>24</v>
      </c>
      <c r="F25" s="11">
        <v>15601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</row>
    <row r="26" spans="1:18" x14ac:dyDescent="0.3">
      <c r="A26" s="6"/>
      <c r="B26" s="6"/>
      <c r="C26" s="6"/>
      <c r="D26" s="6"/>
      <c r="E26" s="6"/>
      <c r="F26" s="6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</row>
    <row r="27" spans="1:18" x14ac:dyDescent="0.3">
      <c r="A27" s="6"/>
      <c r="B27" s="6"/>
      <c r="C27" s="6"/>
      <c r="D27" s="6"/>
      <c r="E27" s="6"/>
      <c r="F27" s="6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</row>
    <row r="28" spans="1:18" x14ac:dyDescent="0.3">
      <c r="A28" s="6"/>
      <c r="B28" s="6"/>
      <c r="C28" s="6"/>
      <c r="D28" s="6"/>
      <c r="E28" s="6"/>
      <c r="F28" s="6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</row>
    <row r="29" spans="1:18" x14ac:dyDescent="0.3">
      <c r="A29" s="6"/>
      <c r="B29" s="6"/>
      <c r="C29" s="6"/>
      <c r="D29" s="6"/>
      <c r="E29" s="6"/>
      <c r="F29" s="6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</row>
    <row r="30" spans="1:18" x14ac:dyDescent="0.3">
      <c r="A30" s="6"/>
      <c r="B30" s="6"/>
      <c r="C30" s="6"/>
      <c r="D30" s="6"/>
      <c r="E30" s="6"/>
      <c r="F30" s="6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</row>
    <row r="31" spans="1:18" x14ac:dyDescent="0.3"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</row>
    <row r="32" spans="1:18" x14ac:dyDescent="0.3"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</row>
    <row r="33" spans="7:18" x14ac:dyDescent="0.3"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</row>
    <row r="34" spans="7:18" x14ac:dyDescent="0.3"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</row>
  </sheetData>
  <sortState xmlns:xlrd2="http://schemas.microsoft.com/office/spreadsheetml/2017/richdata2" ref="I13:I18">
    <sortCondition ref="I18"/>
  </sortState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CB91-CC5F-4C7D-A934-472C96953BC9}">
  <dimension ref="B4:N25"/>
  <sheetViews>
    <sheetView workbookViewId="0">
      <selection activeCell="H3" sqref="H3"/>
    </sheetView>
  </sheetViews>
  <sheetFormatPr defaultRowHeight="14.4" x14ac:dyDescent="0.3"/>
  <cols>
    <col min="5" max="5" width="11.6640625" bestFit="1" customWidth="1"/>
    <col min="6" max="6" width="11.5546875" bestFit="1" customWidth="1"/>
    <col min="11" max="11" width="15.6640625" bestFit="1" customWidth="1"/>
    <col min="13" max="13" width="12.5546875" bestFit="1" customWidth="1"/>
    <col min="14" max="14" width="10" bestFit="1" customWidth="1"/>
  </cols>
  <sheetData>
    <row r="4" spans="2:14" x14ac:dyDescent="0.3">
      <c r="J4" s="6">
        <v>3</v>
      </c>
    </row>
    <row r="5" spans="2:14" x14ac:dyDescent="0.3">
      <c r="B5" t="s">
        <v>0</v>
      </c>
      <c r="C5" t="s">
        <v>1</v>
      </c>
      <c r="D5" t="s">
        <v>2</v>
      </c>
      <c r="E5" t="s">
        <v>3</v>
      </c>
      <c r="F5" t="s">
        <v>30</v>
      </c>
    </row>
    <row r="6" spans="2:14" x14ac:dyDescent="0.3">
      <c r="B6" t="s">
        <v>5</v>
      </c>
      <c r="C6" t="s">
        <v>15</v>
      </c>
      <c r="D6" t="s">
        <v>24</v>
      </c>
      <c r="E6">
        <v>52</v>
      </c>
      <c r="F6" s="1">
        <v>10421</v>
      </c>
      <c r="K6" s="3" t="s">
        <v>2</v>
      </c>
      <c r="L6" s="3" t="str">
        <f>VLOOKUP(J4,G14:H19,2)</f>
        <v>Beograd</v>
      </c>
      <c r="M6" s="3" t="s">
        <v>47</v>
      </c>
      <c r="N6" s="3" t="s">
        <v>48</v>
      </c>
    </row>
    <row r="7" spans="2:14" x14ac:dyDescent="0.3">
      <c r="B7" t="s">
        <v>6</v>
      </c>
      <c r="C7" t="s">
        <v>16</v>
      </c>
      <c r="D7" t="s">
        <v>25</v>
      </c>
      <c r="E7">
        <v>68</v>
      </c>
      <c r="F7" s="1">
        <v>14569</v>
      </c>
      <c r="K7" s="3" t="s">
        <v>3</v>
      </c>
      <c r="L7" s="3">
        <f>SUMIF(D6:D25,L6,E6:E25)</f>
        <v>155</v>
      </c>
      <c r="M7" s="3">
        <f>SUM(E6:E25)</f>
        <v>736</v>
      </c>
      <c r="N7" s="5">
        <f>L7/M7</f>
        <v>0.21059782608695651</v>
      </c>
    </row>
    <row r="8" spans="2:14" x14ac:dyDescent="0.3">
      <c r="B8" t="s">
        <v>7</v>
      </c>
      <c r="C8" t="s">
        <v>17</v>
      </c>
      <c r="D8" t="s">
        <v>26</v>
      </c>
      <c r="E8">
        <v>73</v>
      </c>
      <c r="F8" s="1">
        <v>17434</v>
      </c>
      <c r="K8" s="3" t="s">
        <v>4</v>
      </c>
      <c r="L8" s="3">
        <f>SUMIF(D6:D25,L6,F6:F25)</f>
        <v>75570</v>
      </c>
      <c r="M8" s="4">
        <f>SUM(F6:F25)</f>
        <v>330476</v>
      </c>
      <c r="N8" s="5">
        <f t="shared" ref="N8:N11" si="0">L8/M8</f>
        <v>0.22867016061680728</v>
      </c>
    </row>
    <row r="9" spans="2:14" x14ac:dyDescent="0.3">
      <c r="B9" t="s">
        <v>8</v>
      </c>
      <c r="C9" t="s">
        <v>17</v>
      </c>
      <c r="D9" t="s">
        <v>27</v>
      </c>
      <c r="E9">
        <v>86</v>
      </c>
      <c r="F9" s="1">
        <v>20354</v>
      </c>
      <c r="K9" s="3" t="s">
        <v>46</v>
      </c>
      <c r="L9" s="3">
        <f>COUNTIF(D6:D25,L6)</f>
        <v>4</v>
      </c>
      <c r="M9" s="3">
        <f>COUNTA(D6:D25)</f>
        <v>20</v>
      </c>
      <c r="N9" s="5">
        <f t="shared" si="0"/>
        <v>0.2</v>
      </c>
    </row>
    <row r="10" spans="2:14" x14ac:dyDescent="0.3">
      <c r="B10" t="s">
        <v>9</v>
      </c>
      <c r="C10" t="s">
        <v>18</v>
      </c>
      <c r="D10" t="s">
        <v>26</v>
      </c>
      <c r="E10">
        <v>21</v>
      </c>
      <c r="F10" s="1">
        <v>20351</v>
      </c>
    </row>
    <row r="11" spans="2:14" x14ac:dyDescent="0.3">
      <c r="B11" t="s">
        <v>10</v>
      </c>
      <c r="C11" t="s">
        <v>19</v>
      </c>
      <c r="D11" t="s">
        <v>25</v>
      </c>
      <c r="E11">
        <v>15</v>
      </c>
      <c r="F11" s="1">
        <v>18175</v>
      </c>
    </row>
    <row r="12" spans="2:14" x14ac:dyDescent="0.3">
      <c r="B12" t="s">
        <v>11</v>
      </c>
      <c r="C12" t="s">
        <v>20</v>
      </c>
      <c r="D12" t="s">
        <v>24</v>
      </c>
      <c r="E12">
        <v>12</v>
      </c>
      <c r="F12" s="1">
        <v>11696</v>
      </c>
    </row>
    <row r="13" spans="2:14" x14ac:dyDescent="0.3">
      <c r="B13" t="s">
        <v>12</v>
      </c>
      <c r="C13" t="s">
        <v>21</v>
      </c>
      <c r="D13" t="s">
        <v>27</v>
      </c>
      <c r="E13">
        <v>44</v>
      </c>
      <c r="F13" s="1">
        <v>19195</v>
      </c>
      <c r="G13" s="6"/>
      <c r="H13" s="6"/>
      <c r="I13" s="6"/>
      <c r="J13" s="6"/>
    </row>
    <row r="14" spans="2:14" x14ac:dyDescent="0.3">
      <c r="B14" t="s">
        <v>13</v>
      </c>
      <c r="C14" t="s">
        <v>22</v>
      </c>
      <c r="D14" t="s">
        <v>28</v>
      </c>
      <c r="E14">
        <v>13</v>
      </c>
      <c r="F14" s="1">
        <v>17442</v>
      </c>
      <c r="G14" s="6">
        <v>1</v>
      </c>
      <c r="H14" s="6" t="str" cm="1">
        <f t="array" ref="H14:H19">_xlfn.UNIQUE(D6:D25)</f>
        <v>Novi Sad</v>
      </c>
      <c r="I14" s="6"/>
      <c r="J14" s="6"/>
    </row>
    <row r="15" spans="2:14" x14ac:dyDescent="0.3">
      <c r="B15" t="s">
        <v>14</v>
      </c>
      <c r="C15" t="s">
        <v>23</v>
      </c>
      <c r="D15" t="s">
        <v>29</v>
      </c>
      <c r="E15">
        <v>41</v>
      </c>
      <c r="F15" s="1">
        <v>15601</v>
      </c>
      <c r="G15" s="6">
        <v>2</v>
      </c>
      <c r="H15" s="6" t="str">
        <v>Nis</v>
      </c>
      <c r="I15" s="6"/>
      <c r="J15" s="6"/>
    </row>
    <row r="16" spans="2:14" x14ac:dyDescent="0.3">
      <c r="B16" t="s">
        <v>49</v>
      </c>
      <c r="C16" t="s">
        <v>15</v>
      </c>
      <c r="D16" t="s">
        <v>24</v>
      </c>
      <c r="E16">
        <v>46</v>
      </c>
      <c r="F16" s="1">
        <v>10421</v>
      </c>
      <c r="G16" s="6">
        <v>3</v>
      </c>
      <c r="H16" s="6" t="str">
        <v>Beograd</v>
      </c>
      <c r="I16" s="6"/>
      <c r="J16" s="6"/>
    </row>
    <row r="17" spans="2:10" x14ac:dyDescent="0.3">
      <c r="B17" t="s">
        <v>50</v>
      </c>
      <c r="C17" t="s">
        <v>16</v>
      </c>
      <c r="D17" t="s">
        <v>25</v>
      </c>
      <c r="E17">
        <v>29</v>
      </c>
      <c r="F17" s="1">
        <v>14569</v>
      </c>
      <c r="G17" s="6">
        <v>4</v>
      </c>
      <c r="H17" s="6" t="str">
        <v>Jagodina</v>
      </c>
      <c r="I17" s="6"/>
      <c r="J17" s="6"/>
    </row>
    <row r="18" spans="2:10" x14ac:dyDescent="0.3">
      <c r="B18" t="s">
        <v>10</v>
      </c>
      <c r="C18" t="s">
        <v>17</v>
      </c>
      <c r="D18" t="s">
        <v>26</v>
      </c>
      <c r="E18">
        <v>35</v>
      </c>
      <c r="F18" s="1">
        <v>17434</v>
      </c>
      <c r="G18" s="6">
        <v>5</v>
      </c>
      <c r="H18" s="6" t="str">
        <v>Sombor</v>
      </c>
      <c r="I18" s="6"/>
      <c r="J18" s="6"/>
    </row>
    <row r="19" spans="2:10" x14ac:dyDescent="0.3">
      <c r="B19" t="s">
        <v>51</v>
      </c>
      <c r="C19" t="s">
        <v>17</v>
      </c>
      <c r="D19" t="s">
        <v>27</v>
      </c>
      <c r="E19">
        <v>16</v>
      </c>
      <c r="F19" s="1">
        <v>20354</v>
      </c>
      <c r="G19" s="6">
        <v>6</v>
      </c>
      <c r="H19" s="6" t="str">
        <v>Krusevac</v>
      </c>
      <c r="I19" s="6"/>
      <c r="J19" s="6"/>
    </row>
    <row r="20" spans="2:10" x14ac:dyDescent="0.3">
      <c r="B20" t="s">
        <v>52</v>
      </c>
      <c r="C20" t="s">
        <v>18</v>
      </c>
      <c r="D20" t="s">
        <v>26</v>
      </c>
      <c r="E20">
        <v>26</v>
      </c>
      <c r="F20" s="1">
        <v>20351</v>
      </c>
      <c r="G20" s="6"/>
      <c r="H20" s="6"/>
      <c r="I20" s="6"/>
      <c r="J20" s="6"/>
    </row>
    <row r="21" spans="2:10" x14ac:dyDescent="0.3">
      <c r="B21" t="s">
        <v>53</v>
      </c>
      <c r="C21" t="s">
        <v>19</v>
      </c>
      <c r="D21" t="s">
        <v>25</v>
      </c>
      <c r="E21">
        <v>38</v>
      </c>
      <c r="F21" s="1">
        <v>18175</v>
      </c>
      <c r="G21" s="6"/>
      <c r="H21" s="6"/>
      <c r="I21" s="6"/>
      <c r="J21" s="6"/>
    </row>
    <row r="22" spans="2:10" x14ac:dyDescent="0.3">
      <c r="B22" t="s">
        <v>54</v>
      </c>
      <c r="C22" t="s">
        <v>20</v>
      </c>
      <c r="D22" t="s">
        <v>24</v>
      </c>
      <c r="E22">
        <v>15</v>
      </c>
      <c r="F22" s="1">
        <v>11696</v>
      </c>
      <c r="G22" s="6"/>
      <c r="H22" s="6"/>
      <c r="I22" s="6"/>
      <c r="J22" s="6"/>
    </row>
    <row r="23" spans="2:10" x14ac:dyDescent="0.3">
      <c r="B23" t="s">
        <v>55</v>
      </c>
      <c r="C23" t="s">
        <v>21</v>
      </c>
      <c r="D23" t="s">
        <v>27</v>
      </c>
      <c r="E23">
        <v>45</v>
      </c>
      <c r="F23" s="1">
        <v>19195</v>
      </c>
      <c r="G23" s="6"/>
      <c r="H23" s="6"/>
      <c r="I23" s="6"/>
      <c r="J23" s="6"/>
    </row>
    <row r="24" spans="2:10" x14ac:dyDescent="0.3">
      <c r="B24" t="s">
        <v>56</v>
      </c>
      <c r="C24" t="s">
        <v>22</v>
      </c>
      <c r="D24" t="s">
        <v>28</v>
      </c>
      <c r="E24">
        <v>37</v>
      </c>
      <c r="F24" s="1">
        <v>17442</v>
      </c>
      <c r="G24" s="6"/>
      <c r="H24" s="6"/>
      <c r="I24" s="6"/>
      <c r="J24" s="6"/>
    </row>
    <row r="25" spans="2:10" x14ac:dyDescent="0.3">
      <c r="B25" t="s">
        <v>57</v>
      </c>
      <c r="C25" t="s">
        <v>23</v>
      </c>
      <c r="D25" t="s">
        <v>29</v>
      </c>
      <c r="E25">
        <v>24</v>
      </c>
      <c r="F25" s="1">
        <v>15601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List Box 1">
              <controlPr defaultSize="0" autoLine="0" autoPict="0">
                <anchor moveWithCells="1">
                  <from>
                    <xdr:col>6</xdr:col>
                    <xdr:colOff>312420</xdr:colOff>
                    <xdr:row>3</xdr:row>
                    <xdr:rowOff>7620</xdr:rowOff>
                  </from>
                  <to>
                    <xdr:col>9</xdr:col>
                    <xdr:colOff>388620</xdr:colOff>
                    <xdr:row>8</xdr:row>
                    <xdr:rowOff>53340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checkbox</vt:lpstr>
      <vt:lpstr>checkbox_final</vt:lpstr>
      <vt:lpstr>combobox</vt:lpstr>
      <vt:lpstr>combobox_final</vt:lpstr>
      <vt:lpstr>listbox</vt:lpstr>
      <vt:lpstr>listbox_final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</dc:creator>
  <cp:lastModifiedBy>Katarina</cp:lastModifiedBy>
  <dcterms:created xsi:type="dcterms:W3CDTF">2023-01-29T10:22:51Z</dcterms:created>
  <dcterms:modified xsi:type="dcterms:W3CDTF">2023-02-07T08:07:30Z</dcterms:modified>
</cp:coreProperties>
</file>