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KONOMIJA  USPEHA\Documents\Krojačeva škola\Analiza izveštaja\"/>
    </mc:Choice>
  </mc:AlternateContent>
  <xr:revisionPtr revIDLastSave="0" documentId="13_ncr:1_{21C0DCE4-31D8-492D-984D-06570F806B3E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Godišnji plan prodaje" sheetId="13" r:id="rId1"/>
  </sheets>
  <definedNames>
    <definedName name="_xlnm.Print_Area" localSheetId="0">'Godišnji plan prodaje'!$A$5:$P$59</definedName>
  </definedNames>
  <calcPr calcId="191028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2" i="13" l="1"/>
  <c r="N49" i="13"/>
  <c r="M42" i="13"/>
  <c r="M49" i="13"/>
  <c r="L42" i="13"/>
  <c r="L49" i="13"/>
  <c r="K42" i="13"/>
  <c r="K49" i="13"/>
  <c r="J42" i="13"/>
  <c r="J49" i="13"/>
  <c r="I42" i="13"/>
  <c r="I49" i="13"/>
  <c r="H42" i="13"/>
  <c r="H49" i="13"/>
  <c r="G42" i="13"/>
  <c r="G49" i="13"/>
  <c r="F42" i="13"/>
  <c r="F49" i="13"/>
  <c r="E42" i="13"/>
  <c r="E49" i="13"/>
  <c r="D42" i="13"/>
  <c r="D49" i="13"/>
  <c r="C42" i="13"/>
  <c r="C49" i="13"/>
  <c r="N41" i="13"/>
  <c r="N48" i="13"/>
  <c r="M41" i="13"/>
  <c r="M48" i="13"/>
  <c r="L41" i="13"/>
  <c r="L48" i="13"/>
  <c r="K41" i="13"/>
  <c r="K48" i="13"/>
  <c r="J41" i="13"/>
  <c r="J48" i="13"/>
  <c r="I41" i="13"/>
  <c r="I48" i="13"/>
  <c r="H41" i="13"/>
  <c r="H48" i="13"/>
  <c r="G41" i="13"/>
  <c r="G48" i="13"/>
  <c r="F41" i="13"/>
  <c r="F48" i="13"/>
  <c r="E41" i="13"/>
  <c r="E48" i="13"/>
  <c r="D41" i="13"/>
  <c r="D48" i="13"/>
  <c r="C41" i="13"/>
  <c r="C48" i="13"/>
  <c r="N40" i="13"/>
  <c r="N47" i="13"/>
  <c r="M40" i="13"/>
  <c r="M47" i="13"/>
  <c r="L40" i="13"/>
  <c r="L47" i="13"/>
  <c r="K40" i="13"/>
  <c r="K47" i="13"/>
  <c r="J40" i="13"/>
  <c r="J47" i="13"/>
  <c r="I40" i="13"/>
  <c r="I47" i="13"/>
  <c r="H40" i="13"/>
  <c r="H47" i="13"/>
  <c r="G40" i="13"/>
  <c r="G47" i="13"/>
  <c r="F40" i="13"/>
  <c r="F47" i="13"/>
  <c r="E40" i="13"/>
  <c r="E47" i="13"/>
  <c r="D40" i="13"/>
  <c r="D47" i="13"/>
  <c r="C40" i="13"/>
  <c r="C47" i="13"/>
  <c r="N39" i="13"/>
  <c r="N46" i="13"/>
  <c r="M39" i="13"/>
  <c r="M46" i="13"/>
  <c r="L39" i="13"/>
  <c r="L46" i="13"/>
  <c r="K39" i="13"/>
  <c r="K46" i="13"/>
  <c r="J39" i="13"/>
  <c r="J46" i="13"/>
  <c r="I39" i="13"/>
  <c r="I46" i="13"/>
  <c r="H39" i="13"/>
  <c r="H46" i="13"/>
  <c r="G39" i="13"/>
  <c r="G46" i="13"/>
  <c r="F39" i="13"/>
  <c r="F46" i="13"/>
  <c r="E39" i="13"/>
  <c r="E46" i="13"/>
  <c r="D39" i="13"/>
  <c r="D46" i="13"/>
  <c r="C39" i="13"/>
  <c r="C46" i="13"/>
  <c r="N38" i="13"/>
  <c r="N45" i="13"/>
  <c r="M38" i="13"/>
  <c r="M45" i="13"/>
  <c r="L38" i="13"/>
  <c r="L45" i="13"/>
  <c r="K38" i="13"/>
  <c r="K45" i="13"/>
  <c r="K50" i="13"/>
  <c r="J38" i="13"/>
  <c r="J45" i="13"/>
  <c r="I38" i="13"/>
  <c r="I45" i="13"/>
  <c r="H38" i="13"/>
  <c r="H45" i="13"/>
  <c r="G38" i="13"/>
  <c r="G45" i="13"/>
  <c r="G50" i="13"/>
  <c r="F38" i="13"/>
  <c r="F45" i="13"/>
  <c r="E38" i="13"/>
  <c r="E45" i="13"/>
  <c r="D38" i="13"/>
  <c r="D45" i="13"/>
  <c r="C38" i="13"/>
  <c r="C4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N58" i="13"/>
  <c r="M58" i="13"/>
  <c r="L58" i="13"/>
  <c r="J58" i="13"/>
  <c r="I58" i="13"/>
  <c r="H58" i="13"/>
  <c r="F58" i="13"/>
  <c r="D58" i="13"/>
  <c r="N30" i="13"/>
  <c r="N35" i="13"/>
  <c r="N57" i="13"/>
  <c r="M30" i="13"/>
  <c r="L30" i="13"/>
  <c r="L35" i="13"/>
  <c r="L57" i="13"/>
  <c r="K30" i="13"/>
  <c r="K35" i="13"/>
  <c r="K57" i="13"/>
  <c r="J30" i="13"/>
  <c r="J35" i="13"/>
  <c r="J57" i="13"/>
  <c r="I30" i="13"/>
  <c r="H30" i="13"/>
  <c r="H35" i="13"/>
  <c r="H57" i="13"/>
  <c r="G30" i="13"/>
  <c r="G35" i="13"/>
  <c r="G57" i="13"/>
  <c r="F30" i="13"/>
  <c r="F35" i="13"/>
  <c r="F57" i="13"/>
  <c r="E30" i="13"/>
  <c r="D30" i="13"/>
  <c r="D35" i="13"/>
  <c r="D57" i="13"/>
  <c r="C30" i="13"/>
  <c r="L56" i="13"/>
  <c r="J56" i="13"/>
  <c r="H56" i="13"/>
  <c r="G56" i="13"/>
  <c r="F56" i="13"/>
  <c r="C56" i="13"/>
  <c r="O27" i="13"/>
  <c r="O26" i="13"/>
  <c r="O25" i="13"/>
  <c r="O24" i="13"/>
  <c r="O23" i="13"/>
  <c r="O20" i="13"/>
  <c r="O19" i="13"/>
  <c r="O18" i="13"/>
  <c r="O17" i="13"/>
  <c r="O16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B42" i="13"/>
  <c r="O11" i="13"/>
  <c r="B41" i="13"/>
  <c r="O10" i="13"/>
  <c r="O9" i="13"/>
  <c r="B39" i="13"/>
  <c r="O8" i="13"/>
  <c r="B38" i="13"/>
  <c r="D6" i="13"/>
  <c r="E6" i="13"/>
  <c r="F6" i="13"/>
  <c r="G6" i="13"/>
  <c r="H6" i="13"/>
  <c r="I6" i="13"/>
  <c r="J6" i="13"/>
  <c r="K6" i="13"/>
  <c r="L6" i="13"/>
  <c r="M6" i="13"/>
  <c r="N6" i="13"/>
  <c r="B40" i="13"/>
  <c r="B25" i="13"/>
  <c r="B47" i="13"/>
  <c r="B18" i="13"/>
  <c r="E58" i="13"/>
  <c r="D50" i="13"/>
  <c r="H50" i="13"/>
  <c r="O30" i="13"/>
  <c r="O31" i="13"/>
  <c r="O32" i="13"/>
  <c r="O34" i="13"/>
  <c r="C35" i="13"/>
  <c r="C57" i="13"/>
  <c r="L50" i="13"/>
  <c r="E56" i="13"/>
  <c r="D56" i="13"/>
  <c r="N56" i="13"/>
  <c r="I56" i="13"/>
  <c r="M56" i="13"/>
  <c r="O13" i="13"/>
  <c r="K56" i="13"/>
  <c r="E35" i="13"/>
  <c r="E57" i="13"/>
  <c r="I35" i="13"/>
  <c r="I57" i="13"/>
  <c r="M35" i="13"/>
  <c r="M57" i="13"/>
  <c r="O45" i="13"/>
  <c r="C50" i="13"/>
  <c r="B16" i="13"/>
  <c r="B17" i="13"/>
  <c r="B27" i="13"/>
  <c r="C58" i="13"/>
  <c r="G58" i="13"/>
  <c r="K58" i="13"/>
  <c r="B32" i="13"/>
  <c r="O33" i="13"/>
  <c r="B19" i="13"/>
  <c r="B20" i="13"/>
  <c r="B23" i="13"/>
  <c r="B24" i="13"/>
  <c r="B26" i="13"/>
  <c r="E50" i="13"/>
  <c r="I50" i="13"/>
  <c r="M50" i="13"/>
  <c r="F50" i="13"/>
  <c r="J50" i="13"/>
  <c r="N50" i="13"/>
  <c r="O38" i="13"/>
  <c r="O46" i="13"/>
  <c r="O39" i="13"/>
  <c r="O47" i="13"/>
  <c r="O40" i="13"/>
  <c r="O48" i="13"/>
  <c r="O41" i="13"/>
  <c r="O49" i="13"/>
  <c r="O42" i="13"/>
  <c r="O50" i="13"/>
  <c r="B48" i="13"/>
  <c r="B33" i="13"/>
  <c r="B46" i="13"/>
  <c r="B31" i="13"/>
  <c r="B49" i="13"/>
  <c r="B34" i="13"/>
  <c r="B45" i="13"/>
  <c r="B30" i="13"/>
  <c r="O35" i="13"/>
</calcChain>
</file>

<file path=xl/sharedStrings.xml><?xml version="1.0" encoding="utf-8"?>
<sst xmlns="http://schemas.openxmlformats.org/spreadsheetml/2006/main" count="25" uniqueCount="21">
  <si>
    <t>KOLIČINSKA PRODAJA</t>
  </si>
  <si>
    <t>Proizvod / Usluga 1</t>
  </si>
  <si>
    <t>Proizvod / Usluga 2</t>
  </si>
  <si>
    <t>Proizvod / Usluga 3</t>
  </si>
  <si>
    <t>Proizvod / Usluga 4</t>
  </si>
  <si>
    <t>Proizvod / Usluga 5</t>
  </si>
  <si>
    <t>TROŠAK PRODATE ROBE  |  COGS</t>
  </si>
  <si>
    <t>JEDINIČNA CENA</t>
  </si>
  <si>
    <t>PRIHOD</t>
  </si>
  <si>
    <t>RUC PO JEDINICI</t>
  </si>
  <si>
    <t>BRUTO PROFIT</t>
  </si>
  <si>
    <t>2023. GODINA</t>
  </si>
  <si>
    <t>UKUPNO</t>
  </si>
  <si>
    <t>UKUPNA KOL. PROD.  2024.</t>
  </si>
  <si>
    <t>PROSEK</t>
  </si>
  <si>
    <t>UKUPAN BRUTO PROFIT 2024.</t>
  </si>
  <si>
    <t>UKUPNI PRIHOD 2024.</t>
  </si>
  <si>
    <t>UKUPAN PRIHOD 2023.</t>
  </si>
  <si>
    <t>UKUPAN PRIHOD 2024.</t>
  </si>
  <si>
    <t>UKUPAN PRIHOD 2025.</t>
  </si>
  <si>
    <t>GODIŠNJI PLAN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</si>
</sst>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_);[Red]\(&quot;$&quot;#,##0.00\)"/>
    <numFmt numFmtId="166" formatCode="_-* #,##0_-;\-* #,##0_-;_-* &quot;-&quot;??_-;_-@_-"/>
    <numFmt numFmtId="167" formatCode="[$-409]mmm\-yy;@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rgb="FF3F3F76"/>
      <name val="Calibri"/>
      <family val="2"/>
      <scheme val="minor"/>
    </font>
    <font>
      <sz val="18"/>
      <color theme="1"/>
      <name val="Century Gothic"/>
      <family val="1"/>
    </font>
    <font>
      <sz val="8"/>
      <color theme="1"/>
      <name val="Arial"/>
      <family val="2"/>
    </font>
    <font>
      <b/>
      <sz val="10"/>
      <color theme="1"/>
      <name val="Century Gothic"/>
      <family val="1"/>
    </font>
    <font>
      <sz val="8"/>
      <color theme="1"/>
      <name val="Century Gothic"/>
      <family val="1"/>
    </font>
    <font>
      <i/>
      <sz val="10"/>
      <color theme="1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8" fillId="6" borderId="2" applyNumberFormat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vertical="center"/>
    </xf>
    <xf numFmtId="166" fontId="7" fillId="3" borderId="0" xfId="6" applyNumberFormat="1" applyFont="1" applyFill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Protection="1">
      <protection hidden="1"/>
    </xf>
    <xf numFmtId="0" fontId="9" fillId="3" borderId="0" xfId="0" applyFont="1" applyFill="1" applyProtection="1">
      <protection hidden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/>
    <xf numFmtId="0" fontId="1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7" fontId="11" fillId="3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left" vertical="center" inden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164" fontId="11" fillId="4" borderId="4" xfId="0" applyNumberFormat="1" applyFont="1" applyFill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indent="1"/>
    </xf>
    <xf numFmtId="164" fontId="11" fillId="4" borderId="9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indent="1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center" vertical="center"/>
    </xf>
    <xf numFmtId="165" fontId="3" fillId="5" borderId="3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3" fontId="11" fillId="4" borderId="6" xfId="0" applyNumberFormat="1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</cellXfs>
  <cellStyles count="7">
    <cellStyle name="Followed Hyperlink" xfId="4" builtinId="9" hidden="1"/>
    <cellStyle name="Followed Hyperlink" xfId="3" builtinId="9" hidden="1"/>
    <cellStyle name="Followed Hyperlink" xfId="2" builtinId="9" hidden="1"/>
    <cellStyle name="Hyperlink" xfId="1" builtinId="8" hidden="1"/>
    <cellStyle name="Input" xfId="6" builtinId="20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EAEEF3"/>
      <color rgb="FFEBEBEB"/>
      <color rgb="FFE5E5E5"/>
      <color rgb="FF03C15A"/>
      <color rgb="FFD1EEFF"/>
      <color rgb="FF007134"/>
      <color rgb="FFADC006"/>
      <color rgb="FFB3E481"/>
      <color rgb="FFA2D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C5-A841-88C2-BACC6D1B3E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C5-A841-88C2-BACC6D1B3E0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BC5-A841-88C2-BACC6D1B3E0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BC5-A841-88C2-BACC6D1B3E0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BC5-A841-88C2-BACC6D1B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2023.</a:t>
            </a:r>
            <a:r>
              <a:rPr lang="sr-Latn-RS" baseline="0"/>
              <a:t> GODINA</a:t>
            </a:r>
            <a:r>
              <a:rPr lang="sr-Latn-RS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8C-E74C-9579-1C7443478D7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F8C-E74C-9579-1C7443478D7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F8C-E74C-9579-1C7443478D7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F8C-E74C-9579-1C7443478D7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F8C-E74C-9579-1C744347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 PRODAJA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prodaje'!$C$8:$N$8</c:f>
              <c:numCache>
                <c:formatCode>#,##0</c:formatCode>
                <c:ptCount val="12"/>
                <c:pt idx="0">
                  <c:v>30</c:v>
                </c:pt>
                <c:pt idx="1">
                  <c:v>55</c:v>
                </c:pt>
                <c:pt idx="2">
                  <c:v>80</c:v>
                </c:pt>
                <c:pt idx="3">
                  <c:v>75</c:v>
                </c:pt>
                <c:pt idx="4">
                  <c:v>65</c:v>
                </c:pt>
                <c:pt idx="5">
                  <c:v>40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1D-3844-8C8C-1C5535C8AA0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prodaje'!$C$9:$N$9</c:f>
              <c:numCache>
                <c:formatCode>#,##0</c:formatCode>
                <c:ptCount val="12"/>
                <c:pt idx="0">
                  <c:v>60</c:v>
                </c:pt>
                <c:pt idx="1">
                  <c:v>70</c:v>
                </c:pt>
                <c:pt idx="2">
                  <c:v>70</c:v>
                </c:pt>
                <c:pt idx="3">
                  <c:v>80</c:v>
                </c:pt>
                <c:pt idx="4">
                  <c:v>80</c:v>
                </c:pt>
                <c:pt idx="5">
                  <c:v>100</c:v>
                </c:pt>
                <c:pt idx="6">
                  <c:v>60</c:v>
                </c:pt>
                <c:pt idx="7">
                  <c:v>60</c:v>
                </c:pt>
                <c:pt idx="8">
                  <c:v>100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01D-3844-8C8C-1C5535C8AA0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prodaje'!$C$10:$N$10</c:f>
              <c:numCache>
                <c:formatCode>#,##0</c:formatCode>
                <c:ptCount val="1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100</c:v>
                </c:pt>
                <c:pt idx="4">
                  <c:v>100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90</c:v>
                </c:pt>
                <c:pt idx="10">
                  <c:v>90</c:v>
                </c:pt>
                <c:pt idx="11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01D-3844-8C8C-1C5535C8AA0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'Godišnji plan prodaje'!$C$11:$N$11</c:f>
              <c:numCache>
                <c:formatCode>#,##0</c:formatCode>
                <c:ptCount val="12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01D-3844-8C8C-1C5535C8AA0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'Godišnji plan prodaje'!$C$12:$N$12</c:f>
              <c:numCache>
                <c:formatCode>#,##0</c:formatCode>
                <c:ptCount val="12"/>
                <c:pt idx="0">
                  <c:v>120</c:v>
                </c:pt>
                <c:pt idx="1">
                  <c:v>180</c:v>
                </c:pt>
                <c:pt idx="2">
                  <c:v>180</c:v>
                </c:pt>
                <c:pt idx="3">
                  <c:v>200</c:v>
                </c:pt>
                <c:pt idx="4">
                  <c:v>200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01D-3844-8C8C-1C5535C8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'Godišnji plan prodaje'!$C$45:$N$45</c:f>
              <c:numCache>
                <c:formatCode>"$"#,##0_);[Red]\("$"#,##0\)</c:formatCode>
                <c:ptCount val="12"/>
                <c:pt idx="0">
                  <c:v>900</c:v>
                </c:pt>
                <c:pt idx="1">
                  <c:v>1650</c:v>
                </c:pt>
                <c:pt idx="2">
                  <c:v>2400</c:v>
                </c:pt>
                <c:pt idx="3">
                  <c:v>2250</c:v>
                </c:pt>
                <c:pt idx="4">
                  <c:v>1950</c:v>
                </c:pt>
                <c:pt idx="5">
                  <c:v>1200</c:v>
                </c:pt>
                <c:pt idx="6">
                  <c:v>1200</c:v>
                </c:pt>
                <c:pt idx="7">
                  <c:v>1500</c:v>
                </c:pt>
                <c:pt idx="8">
                  <c:v>1500</c:v>
                </c:pt>
                <c:pt idx="9">
                  <c:v>1800</c:v>
                </c:pt>
                <c:pt idx="10">
                  <c:v>1200</c:v>
                </c:pt>
                <c:pt idx="11">
                  <c:v>1200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24-1342-8680-B3CA5E4772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'Godišnji plan prodaje'!$C$46:$N$46</c:f>
              <c:numCache>
                <c:formatCode>"$"#,##0_);[Red]\("$"#,##0\)</c:formatCode>
                <c:ptCount val="12"/>
                <c:pt idx="0">
                  <c:v>4800</c:v>
                </c:pt>
                <c:pt idx="1">
                  <c:v>5600</c:v>
                </c:pt>
                <c:pt idx="2">
                  <c:v>5600</c:v>
                </c:pt>
                <c:pt idx="3">
                  <c:v>6400</c:v>
                </c:pt>
                <c:pt idx="4">
                  <c:v>6400</c:v>
                </c:pt>
                <c:pt idx="5">
                  <c:v>8000</c:v>
                </c:pt>
                <c:pt idx="6">
                  <c:v>4800</c:v>
                </c:pt>
                <c:pt idx="7">
                  <c:v>4800</c:v>
                </c:pt>
                <c:pt idx="8">
                  <c:v>8000</c:v>
                </c:pt>
                <c:pt idx="9">
                  <c:v>8000</c:v>
                </c:pt>
                <c:pt idx="10">
                  <c:v>7200</c:v>
                </c:pt>
                <c:pt idx="11">
                  <c:v>7200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324-1342-8680-B3CA5E4772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'Godišnji plan prodaje'!$C$47:$N$47</c:f>
              <c:numCache>
                <c:formatCode>"$"#,##0_);[Red]\("$"#,##0\)</c:formatCode>
                <c:ptCount val="12"/>
                <c:pt idx="0">
                  <c:v>1750</c:v>
                </c:pt>
                <c:pt idx="1">
                  <c:v>2000</c:v>
                </c:pt>
                <c:pt idx="2">
                  <c:v>1750</c:v>
                </c:pt>
                <c:pt idx="3">
                  <c:v>2500</c:v>
                </c:pt>
                <c:pt idx="4">
                  <c:v>2500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2250</c:v>
                </c:pt>
                <c:pt idx="10">
                  <c:v>2250</c:v>
                </c:pt>
                <c:pt idx="11">
                  <c:v>1500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324-1342-8680-B3CA5E4772C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'Godišnji plan prodaje'!$C$48:$N$48</c:f>
              <c:numCache>
                <c:formatCode>"$"#,##0_);[Red]\("$"#,##0\)</c:formatCode>
                <c:ptCount val="12"/>
                <c:pt idx="0">
                  <c:v>4500</c:v>
                </c:pt>
                <c:pt idx="1">
                  <c:v>7200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12600</c:v>
                </c:pt>
                <c:pt idx="6">
                  <c:v>12600</c:v>
                </c:pt>
                <c:pt idx="7">
                  <c:v>12600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6300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324-1342-8680-B3CA5E4772C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'Godišnji plan prodaje'!$C$49:$N$49</c:f>
              <c:numCache>
                <c:formatCode>"$"#,##0_);[Red]\("$"#,##0\)</c:formatCode>
                <c:ptCount val="12"/>
                <c:pt idx="0">
                  <c:v>2400</c:v>
                </c:pt>
                <c:pt idx="1">
                  <c:v>3600</c:v>
                </c:pt>
                <c:pt idx="2">
                  <c:v>3600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4000</c:v>
                </c:pt>
                <c:pt idx="11">
                  <c:v>4000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324-1342-8680-B3CA5E47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0D-C54C-886C-C76E57657AA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80D-C54C-886C-C76E57657AA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80D-C54C-886C-C76E5765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816975"/>
        <c:axId val="1989861471"/>
      </c:lineChart>
      <c:catAx>
        <c:axId val="1989816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61471"/>
        <c:crosses val="autoZero"/>
        <c:auto val="1"/>
        <c:lblAlgn val="ctr"/>
        <c:lblOffset val="100"/>
        <c:noMultiLvlLbl val="0"/>
      </c:catAx>
      <c:valAx>
        <c:axId val="19898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1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UKUPAN</a:t>
            </a:r>
            <a:r>
              <a:rPr lang="sr-Latn-RS" baseline="0"/>
              <a:t> PRIHOD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'Godišnji plan prodaje'!$B$56</c:f>
              <c:strCache>
                <c:ptCount val="1"/>
                <c:pt idx="0">
                  <c:v>UKUPAN PRIHOD 2023.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prodaje'!$C$56:$N$56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A-E144-AEC1-3D986582337F}"/>
            </c:ext>
          </c:extLst>
        </c:ser>
        <c:ser>
          <c:idx val="1"/>
          <c:order val="1"/>
          <c:tx>
            <c:strRef>
              <c:f>'Godišnji plan prodaje'!$B$57</c:f>
              <c:strCache>
                <c:ptCount val="1"/>
                <c:pt idx="0">
                  <c:v>UKUPAN PRIHOD 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prodaje'!$C$57:$N$57</c:f>
              <c:numCache>
                <c:formatCode>"$"#,##0_);[Red]\("$"#,##0\)</c:formatCode>
                <c:ptCount val="12"/>
                <c:pt idx="0">
                  <c:v>53100</c:v>
                </c:pt>
                <c:pt idx="1">
                  <c:v>74600</c:v>
                </c:pt>
                <c:pt idx="2">
                  <c:v>80300</c:v>
                </c:pt>
                <c:pt idx="3">
                  <c:v>89100</c:v>
                </c:pt>
                <c:pt idx="4">
                  <c:v>87700</c:v>
                </c:pt>
                <c:pt idx="5">
                  <c:v>105900</c:v>
                </c:pt>
                <c:pt idx="6">
                  <c:v>99100</c:v>
                </c:pt>
                <c:pt idx="7">
                  <c:v>100500</c:v>
                </c:pt>
                <c:pt idx="8">
                  <c:v>99700</c:v>
                </c:pt>
                <c:pt idx="9">
                  <c:v>96300</c:v>
                </c:pt>
                <c:pt idx="10">
                  <c:v>84300</c:v>
                </c:pt>
                <c:pt idx="11">
                  <c:v>73800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A-E144-AEC1-3D986582337F}"/>
            </c:ext>
          </c:extLst>
        </c:ser>
        <c:ser>
          <c:idx val="2"/>
          <c:order val="2"/>
          <c:tx>
            <c:strRef>
              <c:f>'Godišnji plan prodaje'!$B$58</c:f>
              <c:strCache>
                <c:ptCount val="1"/>
                <c:pt idx="0">
                  <c:v>UKUPAN PRIHOD 2025.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prodaje'!$C$58:$N$58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A-E144-AEC1-3D986582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89151"/>
        <c:axId val="1994283023"/>
      </c:lineChart>
      <c:catAx>
        <c:axId val="19679891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94283023"/>
        <c:crosses val="autoZero"/>
        <c:auto val="1"/>
        <c:lblAlgn val="ctr"/>
        <c:lblOffset val="100"/>
        <c:noMultiLvlLbl val="0"/>
      </c:catAx>
      <c:valAx>
        <c:axId val="19942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679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69850</xdr:rowOff>
    </xdr:from>
    <xdr:to>
      <xdr:col>0</xdr:col>
      <xdr:colOff>152400</xdr:colOff>
      <xdr:row>52</xdr:row>
      <xdr:rowOff>3429000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C3C846-98AB-864E-86D9-0ECB0F2C1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196850</xdr:rowOff>
    </xdr:from>
    <xdr:to>
      <xdr:col>0</xdr:col>
      <xdr:colOff>152400</xdr:colOff>
      <xdr:row>54</xdr:row>
      <xdr:rowOff>3349498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1FAFC0-C8F7-3A4F-89BF-372EE1EAC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52</xdr:row>
      <xdr:rowOff>69850</xdr:rowOff>
    </xdr:from>
    <xdr:to>
      <xdr:col>15</xdr:col>
      <xdr:colOff>165100</xdr:colOff>
      <xdr:row>52</xdr:row>
      <xdr:rowOff>3429000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8B397E-09D8-5D4B-B4B8-35D03063C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</xdr:colOff>
      <xdr:row>53</xdr:row>
      <xdr:rowOff>196850</xdr:rowOff>
    </xdr:from>
    <xdr:to>
      <xdr:col>15</xdr:col>
      <xdr:colOff>167640</xdr:colOff>
      <xdr:row>54</xdr:row>
      <xdr:rowOff>3349498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4D4229-FFC0-8849-B6A2-ABDC01CE0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0</xdr:col>
      <xdr:colOff>152400</xdr:colOff>
      <xdr:row>58</xdr:row>
      <xdr:rowOff>2762250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257BE7-1A41-9640-A516-AEBA0DF04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76200</xdr:colOff>
      <xdr:row>58</xdr:row>
      <xdr:rowOff>19050</xdr:rowOff>
    </xdr:from>
    <xdr:to>
      <xdr:col>15</xdr:col>
      <xdr:colOff>0</xdr:colOff>
      <xdr:row>58</xdr:row>
      <xdr:rowOff>2762250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F36D76E-FC2A-2A46-8F69-A53CE11D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A7A-EAA6-8542-A2E3-15F369AC8237}">
  <sheetPr>
    <tabColor theme="3" tint="0.79998168889431442"/>
  </sheetPr>
  <dimension ref="A1:HL59"/>
  <sheetViews>
    <sheetView showGridLines="0" tabSelected="1" workbookViewId="0">
      <pane ySplit="6" topLeftCell="A7" activePane="bottomLeft" state="frozen"/>
      <selection pane="bottomLeft" activeCell="R9" sqref="R9"/>
    </sheetView>
  </sheetViews>
  <sheetFormatPr defaultColWidth="10.625" defaultRowHeight="15.75" x14ac:dyDescent="0.25"/>
  <cols>
    <col min="1" max="1" width="3.375" customWidth="1"/>
    <col min="2" max="2" width="25.125" customWidth="1"/>
    <col min="16" max="16" width="3.375" customWidth="1"/>
  </cols>
  <sheetData>
    <row r="1" spans="1:220" s="2" customFormat="1" ht="45" customHeight="1" x14ac:dyDescent="0.25">
      <c r="A1" s="1"/>
      <c r="B1" s="3" t="s">
        <v>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ht="9.949999999999999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0" ht="15.9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20" s="2" customFormat="1" ht="24.9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</row>
    <row r="5" spans="1:22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20" ht="24" x14ac:dyDescent="0.35">
      <c r="A6" s="6"/>
      <c r="B6" s="7" t="s">
        <v>11</v>
      </c>
      <c r="C6" s="18">
        <v>44927</v>
      </c>
      <c r="D6" s="18">
        <f>EDATE(C6,1)</f>
        <v>44958</v>
      </c>
      <c r="E6" s="18">
        <f t="shared" ref="E6:N6" si="0">EDATE(D6,1)</f>
        <v>44986</v>
      </c>
      <c r="F6" s="18">
        <f t="shared" si="0"/>
        <v>45017</v>
      </c>
      <c r="G6" s="18">
        <f t="shared" si="0"/>
        <v>45047</v>
      </c>
      <c r="H6" s="18">
        <f t="shared" si="0"/>
        <v>45078</v>
      </c>
      <c r="I6" s="18">
        <f t="shared" si="0"/>
        <v>45108</v>
      </c>
      <c r="J6" s="18">
        <f t="shared" si="0"/>
        <v>45139</v>
      </c>
      <c r="K6" s="18">
        <f t="shared" si="0"/>
        <v>45170</v>
      </c>
      <c r="L6" s="18">
        <f t="shared" si="0"/>
        <v>45200</v>
      </c>
      <c r="M6" s="18">
        <f t="shared" si="0"/>
        <v>45231</v>
      </c>
      <c r="N6" s="18">
        <f t="shared" si="0"/>
        <v>45261</v>
      </c>
      <c r="O6" s="6"/>
      <c r="P6" s="6"/>
    </row>
    <row r="7" spans="1:220" s="8" customFormat="1" ht="20.100000000000001" customHeight="1" x14ac:dyDescent="0.25">
      <c r="A7" s="11"/>
      <c r="B7" s="17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4" t="s">
        <v>12</v>
      </c>
      <c r="P7" s="11"/>
    </row>
    <row r="8" spans="1:220" s="8" customFormat="1" ht="20.100000000000001" customHeight="1" x14ac:dyDescent="0.25">
      <c r="A8" s="11"/>
      <c r="B8" s="20" t="s">
        <v>1</v>
      </c>
      <c r="C8" s="19">
        <v>30</v>
      </c>
      <c r="D8" s="19">
        <v>55</v>
      </c>
      <c r="E8" s="19">
        <v>80</v>
      </c>
      <c r="F8" s="19">
        <v>75</v>
      </c>
      <c r="G8" s="19">
        <v>65</v>
      </c>
      <c r="H8" s="19">
        <v>40</v>
      </c>
      <c r="I8" s="19">
        <v>40</v>
      </c>
      <c r="J8" s="19">
        <v>50</v>
      </c>
      <c r="K8" s="19">
        <v>50</v>
      </c>
      <c r="L8" s="19">
        <v>60</v>
      </c>
      <c r="M8" s="19">
        <v>40</v>
      </c>
      <c r="N8" s="19">
        <v>40</v>
      </c>
      <c r="O8" s="27">
        <f>SUM(C8:N8)</f>
        <v>625</v>
      </c>
      <c r="P8" s="11"/>
    </row>
    <row r="9" spans="1:220" s="8" customFormat="1" ht="20.100000000000001" customHeight="1" x14ac:dyDescent="0.25">
      <c r="A9" s="11"/>
      <c r="B9" s="20" t="s">
        <v>2</v>
      </c>
      <c r="C9" s="19">
        <v>60</v>
      </c>
      <c r="D9" s="19">
        <v>70</v>
      </c>
      <c r="E9" s="19">
        <v>70</v>
      </c>
      <c r="F9" s="19">
        <v>80</v>
      </c>
      <c r="G9" s="19">
        <v>80</v>
      </c>
      <c r="H9" s="19">
        <v>100</v>
      </c>
      <c r="I9" s="19">
        <v>60</v>
      </c>
      <c r="J9" s="19">
        <v>60</v>
      </c>
      <c r="K9" s="19">
        <v>100</v>
      </c>
      <c r="L9" s="19">
        <v>100</v>
      </c>
      <c r="M9" s="19">
        <v>90</v>
      </c>
      <c r="N9" s="19">
        <v>90</v>
      </c>
      <c r="O9" s="27">
        <f t="shared" ref="O9:O12" si="1">SUM(C9:N9)</f>
        <v>960</v>
      </c>
      <c r="P9" s="11"/>
    </row>
    <row r="10" spans="1:220" s="8" customFormat="1" ht="20.100000000000001" customHeight="1" x14ac:dyDescent="0.25">
      <c r="A10" s="11"/>
      <c r="B10" s="20" t="s">
        <v>3</v>
      </c>
      <c r="C10" s="19">
        <v>70</v>
      </c>
      <c r="D10" s="19">
        <v>80</v>
      </c>
      <c r="E10" s="19">
        <v>70</v>
      </c>
      <c r="F10" s="19">
        <v>100</v>
      </c>
      <c r="G10" s="19">
        <v>100</v>
      </c>
      <c r="H10" s="19">
        <v>120</v>
      </c>
      <c r="I10" s="19">
        <v>120</v>
      </c>
      <c r="J10" s="19">
        <v>120</v>
      </c>
      <c r="K10" s="19">
        <v>120</v>
      </c>
      <c r="L10" s="19">
        <v>90</v>
      </c>
      <c r="M10" s="19">
        <v>90</v>
      </c>
      <c r="N10" s="19">
        <v>60</v>
      </c>
      <c r="O10" s="27">
        <f t="shared" si="1"/>
        <v>1140</v>
      </c>
      <c r="P10" s="11"/>
    </row>
    <row r="11" spans="1:220" s="8" customFormat="1" ht="20.100000000000001" customHeight="1" x14ac:dyDescent="0.25">
      <c r="A11" s="11"/>
      <c r="B11" s="20" t="s">
        <v>4</v>
      </c>
      <c r="C11" s="19">
        <v>50</v>
      </c>
      <c r="D11" s="19">
        <v>80</v>
      </c>
      <c r="E11" s="19">
        <v>100</v>
      </c>
      <c r="F11" s="19">
        <v>100</v>
      </c>
      <c r="G11" s="19">
        <v>100</v>
      </c>
      <c r="H11" s="19">
        <v>140</v>
      </c>
      <c r="I11" s="19">
        <v>140</v>
      </c>
      <c r="J11" s="19">
        <v>140</v>
      </c>
      <c r="K11" s="19">
        <v>100</v>
      </c>
      <c r="L11" s="19">
        <v>100</v>
      </c>
      <c r="M11" s="19">
        <v>100</v>
      </c>
      <c r="N11" s="19">
        <v>70</v>
      </c>
      <c r="O11" s="27">
        <f t="shared" si="1"/>
        <v>1220</v>
      </c>
      <c r="P11" s="11"/>
    </row>
    <row r="12" spans="1:220" s="8" customFormat="1" ht="20.100000000000001" customHeight="1" thickBot="1" x14ac:dyDescent="0.3">
      <c r="A12" s="11"/>
      <c r="B12" s="20" t="s">
        <v>5</v>
      </c>
      <c r="C12" s="19">
        <v>120</v>
      </c>
      <c r="D12" s="19">
        <v>180</v>
      </c>
      <c r="E12" s="19">
        <v>180</v>
      </c>
      <c r="F12" s="19">
        <v>200</v>
      </c>
      <c r="G12" s="19">
        <v>200</v>
      </c>
      <c r="H12" s="19">
        <v>250</v>
      </c>
      <c r="I12" s="19">
        <v>250</v>
      </c>
      <c r="J12" s="19">
        <v>250</v>
      </c>
      <c r="K12" s="19">
        <v>250</v>
      </c>
      <c r="L12" s="19">
        <v>250</v>
      </c>
      <c r="M12" s="19">
        <v>200</v>
      </c>
      <c r="N12" s="19">
        <v>200</v>
      </c>
      <c r="O12" s="27">
        <f t="shared" si="1"/>
        <v>2530</v>
      </c>
      <c r="P12" s="11"/>
    </row>
    <row r="13" spans="1:220" s="8" customFormat="1" ht="20.100000000000001" customHeight="1" x14ac:dyDescent="0.25">
      <c r="A13" s="11"/>
      <c r="B13" s="30" t="s">
        <v>13</v>
      </c>
      <c r="C13" s="40">
        <f t="shared" ref="C13:N13" si="2">SUM(C8:C12)</f>
        <v>330</v>
      </c>
      <c r="D13" s="40">
        <f t="shared" si="2"/>
        <v>465</v>
      </c>
      <c r="E13" s="40">
        <f t="shared" si="2"/>
        <v>500</v>
      </c>
      <c r="F13" s="40">
        <f t="shared" si="2"/>
        <v>555</v>
      </c>
      <c r="G13" s="40">
        <f t="shared" si="2"/>
        <v>545</v>
      </c>
      <c r="H13" s="40">
        <f t="shared" si="2"/>
        <v>650</v>
      </c>
      <c r="I13" s="40">
        <f t="shared" si="2"/>
        <v>610</v>
      </c>
      <c r="J13" s="40">
        <f t="shared" si="2"/>
        <v>620</v>
      </c>
      <c r="K13" s="40">
        <f t="shared" si="2"/>
        <v>620</v>
      </c>
      <c r="L13" s="40">
        <f t="shared" si="2"/>
        <v>600</v>
      </c>
      <c r="M13" s="40">
        <f t="shared" si="2"/>
        <v>520</v>
      </c>
      <c r="N13" s="41">
        <f t="shared" si="2"/>
        <v>460</v>
      </c>
      <c r="O13" s="42">
        <f>SUM(O7:O12)</f>
        <v>6475</v>
      </c>
      <c r="P13" s="11"/>
    </row>
    <row r="14" spans="1:220" s="8" customFormat="1" ht="9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1"/>
    </row>
    <row r="15" spans="1:220" s="8" customFormat="1" ht="20.100000000000001" customHeight="1" x14ac:dyDescent="0.25">
      <c r="A15" s="11"/>
      <c r="B15" s="13" t="s">
        <v>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 t="s">
        <v>14</v>
      </c>
      <c r="P15" s="11"/>
    </row>
    <row r="16" spans="1:220" s="8" customFormat="1" ht="20.100000000000001" customHeight="1" x14ac:dyDescent="0.25">
      <c r="A16" s="11"/>
      <c r="B16" s="20" t="str">
        <f>B8</f>
        <v>Proizvod / Usluga 1</v>
      </c>
      <c r="C16" s="21">
        <v>110</v>
      </c>
      <c r="D16" s="21">
        <v>110</v>
      </c>
      <c r="E16" s="21">
        <v>110</v>
      </c>
      <c r="F16" s="21">
        <v>110</v>
      </c>
      <c r="G16" s="21">
        <v>110</v>
      </c>
      <c r="H16" s="21">
        <v>110</v>
      </c>
      <c r="I16" s="21">
        <v>110</v>
      </c>
      <c r="J16" s="21">
        <v>110</v>
      </c>
      <c r="K16" s="21">
        <v>110</v>
      </c>
      <c r="L16" s="21">
        <v>110</v>
      </c>
      <c r="M16" s="21">
        <v>110</v>
      </c>
      <c r="N16" s="21">
        <v>110</v>
      </c>
      <c r="O16" s="26">
        <f>AVERAGE(C16:N16)</f>
        <v>110</v>
      </c>
      <c r="P16" s="11"/>
    </row>
    <row r="17" spans="1:16" s="8" customFormat="1" ht="20.100000000000001" customHeight="1" x14ac:dyDescent="0.25">
      <c r="A17" s="11"/>
      <c r="B17" s="20" t="str">
        <f>B9</f>
        <v>Proizvod / Usluga 2</v>
      </c>
      <c r="C17" s="21">
        <v>90</v>
      </c>
      <c r="D17" s="21">
        <v>90</v>
      </c>
      <c r="E17" s="21">
        <v>90</v>
      </c>
      <c r="F17" s="21">
        <v>90</v>
      </c>
      <c r="G17" s="21">
        <v>90</v>
      </c>
      <c r="H17" s="21">
        <v>90</v>
      </c>
      <c r="I17" s="21">
        <v>90</v>
      </c>
      <c r="J17" s="21">
        <v>90</v>
      </c>
      <c r="K17" s="21">
        <v>90</v>
      </c>
      <c r="L17" s="21">
        <v>90</v>
      </c>
      <c r="M17" s="21">
        <v>90</v>
      </c>
      <c r="N17" s="21">
        <v>90</v>
      </c>
      <c r="O17" s="26">
        <f t="shared" ref="O17:O20" si="3">AVERAGE(C17:N17)</f>
        <v>90</v>
      </c>
      <c r="P17" s="11"/>
    </row>
    <row r="18" spans="1:16" s="8" customFormat="1" ht="20.100000000000001" customHeight="1" x14ac:dyDescent="0.25">
      <c r="A18" s="11"/>
      <c r="B18" s="20" t="str">
        <f>B10</f>
        <v>Proizvod / Usluga 3</v>
      </c>
      <c r="C18" s="21">
        <v>135</v>
      </c>
      <c r="D18" s="21">
        <v>135</v>
      </c>
      <c r="E18" s="21">
        <v>135</v>
      </c>
      <c r="F18" s="21">
        <v>135</v>
      </c>
      <c r="G18" s="21">
        <v>135</v>
      </c>
      <c r="H18" s="21">
        <v>135</v>
      </c>
      <c r="I18" s="21">
        <v>135</v>
      </c>
      <c r="J18" s="21">
        <v>135</v>
      </c>
      <c r="K18" s="21">
        <v>135</v>
      </c>
      <c r="L18" s="21">
        <v>135</v>
      </c>
      <c r="M18" s="21">
        <v>135</v>
      </c>
      <c r="N18" s="21">
        <v>135</v>
      </c>
      <c r="O18" s="26">
        <f t="shared" si="3"/>
        <v>135</v>
      </c>
      <c r="P18" s="11"/>
    </row>
    <row r="19" spans="1:16" s="8" customFormat="1" ht="20.100000000000001" customHeight="1" x14ac:dyDescent="0.25">
      <c r="A19" s="11"/>
      <c r="B19" s="20" t="str">
        <f>B11</f>
        <v>Proizvod / Usluga 4</v>
      </c>
      <c r="C19" s="21">
        <v>100</v>
      </c>
      <c r="D19" s="21">
        <v>100</v>
      </c>
      <c r="E19" s="21">
        <v>100</v>
      </c>
      <c r="F19" s="21">
        <v>100</v>
      </c>
      <c r="G19" s="21">
        <v>100</v>
      </c>
      <c r="H19" s="21">
        <v>100</v>
      </c>
      <c r="I19" s="21">
        <v>100</v>
      </c>
      <c r="J19" s="21">
        <v>100</v>
      </c>
      <c r="K19" s="21">
        <v>100</v>
      </c>
      <c r="L19" s="21">
        <v>100</v>
      </c>
      <c r="M19" s="21">
        <v>100</v>
      </c>
      <c r="N19" s="21">
        <v>100</v>
      </c>
      <c r="O19" s="26">
        <f t="shared" si="3"/>
        <v>100</v>
      </c>
      <c r="P19" s="11"/>
    </row>
    <row r="20" spans="1:16" s="8" customFormat="1" ht="20.100000000000001" customHeight="1" x14ac:dyDescent="0.25">
      <c r="A20" s="11"/>
      <c r="B20" s="20" t="str">
        <f>B12</f>
        <v>Proizvod / Usluga 5</v>
      </c>
      <c r="C20" s="21">
        <v>130</v>
      </c>
      <c r="D20" s="21">
        <v>130</v>
      </c>
      <c r="E20" s="21">
        <v>130</v>
      </c>
      <c r="F20" s="21">
        <v>130</v>
      </c>
      <c r="G20" s="21">
        <v>130</v>
      </c>
      <c r="H20" s="21">
        <v>130</v>
      </c>
      <c r="I20" s="21">
        <v>130</v>
      </c>
      <c r="J20" s="21">
        <v>130</v>
      </c>
      <c r="K20" s="21">
        <v>130</v>
      </c>
      <c r="L20" s="21">
        <v>130</v>
      </c>
      <c r="M20" s="21">
        <v>130</v>
      </c>
      <c r="N20" s="21">
        <v>130</v>
      </c>
      <c r="O20" s="26">
        <f t="shared" si="3"/>
        <v>130</v>
      </c>
      <c r="P20" s="11"/>
    </row>
    <row r="21" spans="1:16" s="8" customFormat="1" ht="9.6" customHeight="1" x14ac:dyDescent="0.25">
      <c r="A21" s="11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1"/>
    </row>
    <row r="22" spans="1:16" s="8" customFormat="1" ht="20.100000000000001" customHeight="1" x14ac:dyDescent="0.25">
      <c r="A22" s="11"/>
      <c r="B22" s="13" t="s">
        <v>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4" t="s">
        <v>14</v>
      </c>
      <c r="P22" s="11"/>
    </row>
    <row r="23" spans="1:16" s="8" customFormat="1" ht="20.100000000000001" customHeight="1" x14ac:dyDescent="0.25">
      <c r="A23" s="11"/>
      <c r="B23" s="20" t="str">
        <f>B8</f>
        <v>Proizvod / Usluga 1</v>
      </c>
      <c r="C23" s="21">
        <v>140</v>
      </c>
      <c r="D23" s="21">
        <v>140</v>
      </c>
      <c r="E23" s="21">
        <v>140</v>
      </c>
      <c r="F23" s="21">
        <v>140</v>
      </c>
      <c r="G23" s="21">
        <v>140</v>
      </c>
      <c r="H23" s="21">
        <v>140</v>
      </c>
      <c r="I23" s="21">
        <v>140</v>
      </c>
      <c r="J23" s="21">
        <v>140</v>
      </c>
      <c r="K23" s="21">
        <v>140</v>
      </c>
      <c r="L23" s="21">
        <v>140</v>
      </c>
      <c r="M23" s="21">
        <v>140</v>
      </c>
      <c r="N23" s="21">
        <v>140</v>
      </c>
      <c r="O23" s="26">
        <f>AVERAGE(C23:N23)</f>
        <v>140</v>
      </c>
      <c r="P23" s="11"/>
    </row>
    <row r="24" spans="1:16" s="8" customFormat="1" ht="20.100000000000001" customHeight="1" x14ac:dyDescent="0.25">
      <c r="A24" s="11"/>
      <c r="B24" s="20" t="str">
        <f>B9</f>
        <v>Proizvod / Usluga 2</v>
      </c>
      <c r="C24" s="21">
        <v>170</v>
      </c>
      <c r="D24" s="21">
        <v>170</v>
      </c>
      <c r="E24" s="21">
        <v>170</v>
      </c>
      <c r="F24" s="21">
        <v>170</v>
      </c>
      <c r="G24" s="21">
        <v>170</v>
      </c>
      <c r="H24" s="21">
        <v>170</v>
      </c>
      <c r="I24" s="21">
        <v>170</v>
      </c>
      <c r="J24" s="21">
        <v>170</v>
      </c>
      <c r="K24" s="21">
        <v>170</v>
      </c>
      <c r="L24" s="21">
        <v>170</v>
      </c>
      <c r="M24" s="21">
        <v>170</v>
      </c>
      <c r="N24" s="21">
        <v>170</v>
      </c>
      <c r="O24" s="26">
        <f t="shared" ref="O24:O27" si="4">AVERAGE(C24:N24)</f>
        <v>170</v>
      </c>
      <c r="P24" s="11"/>
    </row>
    <row r="25" spans="1:16" s="8" customFormat="1" ht="20.100000000000001" customHeight="1" x14ac:dyDescent="0.25">
      <c r="A25" s="11"/>
      <c r="B25" s="20" t="str">
        <f>B10</f>
        <v>Proizvod / Usluga 3</v>
      </c>
      <c r="C25" s="21">
        <v>160</v>
      </c>
      <c r="D25" s="21">
        <v>160</v>
      </c>
      <c r="E25" s="21">
        <v>160</v>
      </c>
      <c r="F25" s="21">
        <v>160</v>
      </c>
      <c r="G25" s="21">
        <v>160</v>
      </c>
      <c r="H25" s="21">
        <v>160</v>
      </c>
      <c r="I25" s="21">
        <v>160</v>
      </c>
      <c r="J25" s="21">
        <v>160</v>
      </c>
      <c r="K25" s="21">
        <v>160</v>
      </c>
      <c r="L25" s="21">
        <v>160</v>
      </c>
      <c r="M25" s="21">
        <v>160</v>
      </c>
      <c r="N25" s="24">
        <v>160</v>
      </c>
      <c r="O25" s="26">
        <f t="shared" si="4"/>
        <v>160</v>
      </c>
      <c r="P25" s="11"/>
    </row>
    <row r="26" spans="1:16" s="8" customFormat="1" ht="20.100000000000001" customHeight="1" x14ac:dyDescent="0.25">
      <c r="A26" s="11"/>
      <c r="B26" s="20" t="str">
        <f>B11</f>
        <v>Proizvod / Usluga 4</v>
      </c>
      <c r="C26" s="21">
        <v>190</v>
      </c>
      <c r="D26" s="21">
        <v>190</v>
      </c>
      <c r="E26" s="21">
        <v>190</v>
      </c>
      <c r="F26" s="21">
        <v>190</v>
      </c>
      <c r="G26" s="21">
        <v>190</v>
      </c>
      <c r="H26" s="21">
        <v>190</v>
      </c>
      <c r="I26" s="21">
        <v>190</v>
      </c>
      <c r="J26" s="21">
        <v>190</v>
      </c>
      <c r="K26" s="21">
        <v>190</v>
      </c>
      <c r="L26" s="21">
        <v>190</v>
      </c>
      <c r="M26" s="21">
        <v>190</v>
      </c>
      <c r="N26" s="24">
        <v>190</v>
      </c>
      <c r="O26" s="26">
        <f t="shared" si="4"/>
        <v>190</v>
      </c>
      <c r="P26" s="11"/>
    </row>
    <row r="27" spans="1:16" s="8" customFormat="1" ht="20.100000000000001" customHeight="1" x14ac:dyDescent="0.25">
      <c r="A27" s="11"/>
      <c r="B27" s="20" t="str">
        <f>B12</f>
        <v>Proizvod / Usluga 5</v>
      </c>
      <c r="C27" s="21">
        <v>150</v>
      </c>
      <c r="D27" s="21">
        <v>150</v>
      </c>
      <c r="E27" s="21">
        <v>150</v>
      </c>
      <c r="F27" s="21">
        <v>150</v>
      </c>
      <c r="G27" s="21">
        <v>150</v>
      </c>
      <c r="H27" s="21">
        <v>150</v>
      </c>
      <c r="I27" s="21">
        <v>150</v>
      </c>
      <c r="J27" s="21">
        <v>150</v>
      </c>
      <c r="K27" s="21">
        <v>150</v>
      </c>
      <c r="L27" s="21">
        <v>150</v>
      </c>
      <c r="M27" s="21">
        <v>150</v>
      </c>
      <c r="N27" s="21">
        <v>150</v>
      </c>
      <c r="O27" s="26">
        <f t="shared" si="4"/>
        <v>150</v>
      </c>
      <c r="P27" s="11"/>
    </row>
    <row r="28" spans="1:16" s="8" customFormat="1" ht="9.6" customHeight="1" x14ac:dyDescent="0.25">
      <c r="A28" s="11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</row>
    <row r="29" spans="1:16" s="8" customFormat="1" ht="20.100000000000001" customHeight="1" x14ac:dyDescent="0.25">
      <c r="A29" s="11"/>
      <c r="B29" s="13" t="s">
        <v>8</v>
      </c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4" t="s">
        <v>12</v>
      </c>
      <c r="P29" s="11"/>
    </row>
    <row r="30" spans="1:16" s="8" customFormat="1" ht="20.100000000000001" customHeight="1" x14ac:dyDescent="0.25">
      <c r="A30" s="11"/>
      <c r="B30" s="20" t="str">
        <f>B23</f>
        <v>Proizvod / Usluga 1</v>
      </c>
      <c r="C30" s="22">
        <f t="shared" ref="C30:N34" si="5">C8*C23</f>
        <v>4200</v>
      </c>
      <c r="D30" s="22">
        <f t="shared" si="5"/>
        <v>7700</v>
      </c>
      <c r="E30" s="22">
        <f t="shared" si="5"/>
        <v>11200</v>
      </c>
      <c r="F30" s="22">
        <f t="shared" si="5"/>
        <v>10500</v>
      </c>
      <c r="G30" s="22">
        <f t="shared" si="5"/>
        <v>9100</v>
      </c>
      <c r="H30" s="22">
        <f t="shared" si="5"/>
        <v>5600</v>
      </c>
      <c r="I30" s="22">
        <f t="shared" si="5"/>
        <v>5600</v>
      </c>
      <c r="J30" s="22">
        <f t="shared" si="5"/>
        <v>7000</v>
      </c>
      <c r="K30" s="22">
        <f t="shared" si="5"/>
        <v>7000</v>
      </c>
      <c r="L30" s="22">
        <f t="shared" si="5"/>
        <v>8400</v>
      </c>
      <c r="M30" s="22">
        <f t="shared" si="5"/>
        <v>5600</v>
      </c>
      <c r="N30" s="35">
        <f t="shared" si="5"/>
        <v>5600</v>
      </c>
      <c r="O30" s="25">
        <f>SUM(C30:N30)</f>
        <v>87500</v>
      </c>
      <c r="P30" s="11"/>
    </row>
    <row r="31" spans="1:16" s="8" customFormat="1" ht="20.100000000000001" customHeight="1" x14ac:dyDescent="0.25">
      <c r="A31" s="11"/>
      <c r="B31" s="20" t="str">
        <f>B24</f>
        <v>Proizvod / Usluga 2</v>
      </c>
      <c r="C31" s="22">
        <f t="shared" si="5"/>
        <v>10200</v>
      </c>
      <c r="D31" s="22">
        <f t="shared" si="5"/>
        <v>11900</v>
      </c>
      <c r="E31" s="22">
        <f t="shared" si="5"/>
        <v>11900</v>
      </c>
      <c r="F31" s="22">
        <f t="shared" si="5"/>
        <v>13600</v>
      </c>
      <c r="G31" s="22">
        <f t="shared" si="5"/>
        <v>13600</v>
      </c>
      <c r="H31" s="22">
        <f t="shared" si="5"/>
        <v>17000</v>
      </c>
      <c r="I31" s="22">
        <f t="shared" si="5"/>
        <v>10200</v>
      </c>
      <c r="J31" s="22">
        <f t="shared" si="5"/>
        <v>10200</v>
      </c>
      <c r="K31" s="22">
        <f t="shared" si="5"/>
        <v>17000</v>
      </c>
      <c r="L31" s="22">
        <f t="shared" si="5"/>
        <v>17000</v>
      </c>
      <c r="M31" s="22">
        <f t="shared" si="5"/>
        <v>15300</v>
      </c>
      <c r="N31" s="35">
        <f t="shared" si="5"/>
        <v>15300</v>
      </c>
      <c r="O31" s="25">
        <f>SUM(C31:N31)</f>
        <v>163200</v>
      </c>
      <c r="P31" s="11"/>
    </row>
    <row r="32" spans="1:16" s="8" customFormat="1" ht="20.100000000000001" customHeight="1" x14ac:dyDescent="0.25">
      <c r="A32" s="11"/>
      <c r="B32" s="20" t="str">
        <f>B25</f>
        <v>Proizvod / Usluga 3</v>
      </c>
      <c r="C32" s="22">
        <f t="shared" si="5"/>
        <v>11200</v>
      </c>
      <c r="D32" s="22">
        <f t="shared" si="5"/>
        <v>12800</v>
      </c>
      <c r="E32" s="22">
        <f t="shared" si="5"/>
        <v>11200</v>
      </c>
      <c r="F32" s="22">
        <f t="shared" si="5"/>
        <v>16000</v>
      </c>
      <c r="G32" s="22">
        <f t="shared" si="5"/>
        <v>16000</v>
      </c>
      <c r="H32" s="22">
        <f t="shared" si="5"/>
        <v>19200</v>
      </c>
      <c r="I32" s="22">
        <f t="shared" si="5"/>
        <v>19200</v>
      </c>
      <c r="J32" s="22">
        <f t="shared" si="5"/>
        <v>19200</v>
      </c>
      <c r="K32" s="22">
        <f t="shared" si="5"/>
        <v>19200</v>
      </c>
      <c r="L32" s="22">
        <f t="shared" si="5"/>
        <v>14400</v>
      </c>
      <c r="M32" s="22">
        <f t="shared" si="5"/>
        <v>14400</v>
      </c>
      <c r="N32" s="35">
        <f t="shared" si="5"/>
        <v>9600</v>
      </c>
      <c r="O32" s="25">
        <f>SUM(C32:N32)</f>
        <v>182400</v>
      </c>
      <c r="P32" s="11"/>
    </row>
    <row r="33" spans="1:16" s="8" customFormat="1" ht="20.100000000000001" customHeight="1" x14ac:dyDescent="0.25">
      <c r="A33" s="11"/>
      <c r="B33" s="20" t="str">
        <f>B26</f>
        <v>Proizvod / Usluga 4</v>
      </c>
      <c r="C33" s="22">
        <f t="shared" si="5"/>
        <v>9500</v>
      </c>
      <c r="D33" s="22">
        <f t="shared" si="5"/>
        <v>15200</v>
      </c>
      <c r="E33" s="22">
        <f t="shared" si="5"/>
        <v>19000</v>
      </c>
      <c r="F33" s="22">
        <f t="shared" si="5"/>
        <v>19000</v>
      </c>
      <c r="G33" s="22">
        <f t="shared" si="5"/>
        <v>19000</v>
      </c>
      <c r="H33" s="22">
        <f t="shared" si="5"/>
        <v>26600</v>
      </c>
      <c r="I33" s="22">
        <f t="shared" si="5"/>
        <v>26600</v>
      </c>
      <c r="J33" s="22">
        <f t="shared" si="5"/>
        <v>26600</v>
      </c>
      <c r="K33" s="22">
        <f t="shared" si="5"/>
        <v>19000</v>
      </c>
      <c r="L33" s="22">
        <f t="shared" si="5"/>
        <v>19000</v>
      </c>
      <c r="M33" s="22">
        <f t="shared" si="5"/>
        <v>19000</v>
      </c>
      <c r="N33" s="35">
        <f t="shared" si="5"/>
        <v>13300</v>
      </c>
      <c r="O33" s="25">
        <f>SUM(C33:N33)</f>
        <v>231800</v>
      </c>
      <c r="P33" s="11"/>
    </row>
    <row r="34" spans="1:16" s="8" customFormat="1" ht="20.100000000000001" customHeight="1" thickBot="1" x14ac:dyDescent="0.3">
      <c r="A34" s="11"/>
      <c r="B34" s="28" t="str">
        <f>B27</f>
        <v>Proizvod / Usluga 5</v>
      </c>
      <c r="C34" s="36">
        <f t="shared" si="5"/>
        <v>18000</v>
      </c>
      <c r="D34" s="36">
        <f t="shared" si="5"/>
        <v>27000</v>
      </c>
      <c r="E34" s="36">
        <f t="shared" si="5"/>
        <v>27000</v>
      </c>
      <c r="F34" s="36">
        <f t="shared" si="5"/>
        <v>30000</v>
      </c>
      <c r="G34" s="36">
        <f t="shared" si="5"/>
        <v>30000</v>
      </c>
      <c r="H34" s="36">
        <f t="shared" si="5"/>
        <v>37500</v>
      </c>
      <c r="I34" s="36">
        <f t="shared" si="5"/>
        <v>37500</v>
      </c>
      <c r="J34" s="36">
        <f t="shared" si="5"/>
        <v>37500</v>
      </c>
      <c r="K34" s="36">
        <f t="shared" si="5"/>
        <v>37500</v>
      </c>
      <c r="L34" s="36">
        <f t="shared" si="5"/>
        <v>37500</v>
      </c>
      <c r="M34" s="36">
        <f t="shared" si="5"/>
        <v>30000</v>
      </c>
      <c r="N34" s="37">
        <f t="shared" si="5"/>
        <v>30000</v>
      </c>
      <c r="O34" s="29">
        <f>SUM(C34:N34)</f>
        <v>379500</v>
      </c>
      <c r="P34" s="11"/>
    </row>
    <row r="35" spans="1:16" s="8" customFormat="1" ht="20.100000000000001" customHeight="1" x14ac:dyDescent="0.25">
      <c r="A35" s="11"/>
      <c r="B35" s="30" t="s">
        <v>16</v>
      </c>
      <c r="C35" s="31">
        <f t="shared" ref="C35:N35" si="6">SUM(C30:C34)</f>
        <v>53100</v>
      </c>
      <c r="D35" s="31">
        <f t="shared" si="6"/>
        <v>74600</v>
      </c>
      <c r="E35" s="31">
        <f t="shared" si="6"/>
        <v>80300</v>
      </c>
      <c r="F35" s="31">
        <f t="shared" si="6"/>
        <v>89100</v>
      </c>
      <c r="G35" s="31">
        <f t="shared" si="6"/>
        <v>87700</v>
      </c>
      <c r="H35" s="31">
        <f t="shared" si="6"/>
        <v>105900</v>
      </c>
      <c r="I35" s="31">
        <f t="shared" si="6"/>
        <v>99100</v>
      </c>
      <c r="J35" s="31">
        <f t="shared" si="6"/>
        <v>100500</v>
      </c>
      <c r="K35" s="31">
        <f t="shared" si="6"/>
        <v>99700</v>
      </c>
      <c r="L35" s="31">
        <f t="shared" si="6"/>
        <v>96300</v>
      </c>
      <c r="M35" s="31">
        <f t="shared" si="6"/>
        <v>84300</v>
      </c>
      <c r="N35" s="32">
        <f t="shared" si="6"/>
        <v>73800</v>
      </c>
      <c r="O35" s="33">
        <f>SUM(O29:O34)</f>
        <v>1044400</v>
      </c>
      <c r="P35" s="11"/>
    </row>
    <row r="36" spans="1:16" s="8" customFormat="1" ht="9.6" customHeight="1" x14ac:dyDescent="0.25">
      <c r="A36" s="11"/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  <c r="P36" s="11"/>
    </row>
    <row r="37" spans="1:16" s="8" customFormat="1" ht="20.100000000000001" customHeight="1" x14ac:dyDescent="0.25">
      <c r="A37" s="11"/>
      <c r="B37" s="13" t="s">
        <v>9</v>
      </c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4" t="s">
        <v>14</v>
      </c>
      <c r="P37" s="11"/>
    </row>
    <row r="38" spans="1:16" s="8" customFormat="1" ht="20.100000000000001" customHeight="1" x14ac:dyDescent="0.25">
      <c r="A38" s="11"/>
      <c r="B38" s="20" t="str">
        <f>B8</f>
        <v>Proizvod / Usluga 1</v>
      </c>
      <c r="C38" s="23">
        <f t="shared" ref="C38:N42" si="7">C23-C16</f>
        <v>30</v>
      </c>
      <c r="D38" s="23">
        <f t="shared" si="7"/>
        <v>30</v>
      </c>
      <c r="E38" s="23">
        <f t="shared" si="7"/>
        <v>30</v>
      </c>
      <c r="F38" s="23">
        <f t="shared" si="7"/>
        <v>30</v>
      </c>
      <c r="G38" s="23">
        <f t="shared" si="7"/>
        <v>30</v>
      </c>
      <c r="H38" s="23">
        <f t="shared" si="7"/>
        <v>30</v>
      </c>
      <c r="I38" s="23">
        <f t="shared" si="7"/>
        <v>30</v>
      </c>
      <c r="J38" s="23">
        <f t="shared" si="7"/>
        <v>30</v>
      </c>
      <c r="K38" s="23">
        <f t="shared" si="7"/>
        <v>30</v>
      </c>
      <c r="L38" s="23">
        <f t="shared" si="7"/>
        <v>30</v>
      </c>
      <c r="M38" s="23">
        <f t="shared" si="7"/>
        <v>30</v>
      </c>
      <c r="N38" s="38">
        <f t="shared" si="7"/>
        <v>30</v>
      </c>
      <c r="O38" s="26">
        <f>AVERAGE(C38:N38)</f>
        <v>30</v>
      </c>
      <c r="P38" s="11"/>
    </row>
    <row r="39" spans="1:16" s="8" customFormat="1" ht="20.100000000000001" customHeight="1" x14ac:dyDescent="0.25">
      <c r="A39" s="11"/>
      <c r="B39" s="20" t="str">
        <f>B9</f>
        <v>Proizvod / Usluga 2</v>
      </c>
      <c r="C39" s="23">
        <f t="shared" si="7"/>
        <v>80</v>
      </c>
      <c r="D39" s="23">
        <f t="shared" si="7"/>
        <v>80</v>
      </c>
      <c r="E39" s="23">
        <f t="shared" si="7"/>
        <v>80</v>
      </c>
      <c r="F39" s="23">
        <f t="shared" si="7"/>
        <v>80</v>
      </c>
      <c r="G39" s="23">
        <f t="shared" si="7"/>
        <v>80</v>
      </c>
      <c r="H39" s="23">
        <f t="shared" si="7"/>
        <v>80</v>
      </c>
      <c r="I39" s="23">
        <f t="shared" si="7"/>
        <v>80</v>
      </c>
      <c r="J39" s="23">
        <f t="shared" si="7"/>
        <v>80</v>
      </c>
      <c r="K39" s="23">
        <f t="shared" si="7"/>
        <v>80</v>
      </c>
      <c r="L39" s="23">
        <f t="shared" si="7"/>
        <v>80</v>
      </c>
      <c r="M39" s="23">
        <f t="shared" si="7"/>
        <v>80</v>
      </c>
      <c r="N39" s="38">
        <f t="shared" si="7"/>
        <v>80</v>
      </c>
      <c r="O39" s="26">
        <f t="shared" ref="O39:O42" si="8">AVERAGE(C39:N39)</f>
        <v>80</v>
      </c>
      <c r="P39" s="11"/>
    </row>
    <row r="40" spans="1:16" s="8" customFormat="1" ht="20.100000000000001" customHeight="1" x14ac:dyDescent="0.25">
      <c r="A40" s="11"/>
      <c r="B40" s="20" t="str">
        <f>B10</f>
        <v>Proizvod / Usluga 3</v>
      </c>
      <c r="C40" s="23">
        <f t="shared" si="7"/>
        <v>25</v>
      </c>
      <c r="D40" s="23">
        <f t="shared" si="7"/>
        <v>25</v>
      </c>
      <c r="E40" s="23">
        <f t="shared" si="7"/>
        <v>25</v>
      </c>
      <c r="F40" s="23">
        <f t="shared" si="7"/>
        <v>25</v>
      </c>
      <c r="G40" s="23">
        <f t="shared" si="7"/>
        <v>25</v>
      </c>
      <c r="H40" s="23">
        <f t="shared" si="7"/>
        <v>25</v>
      </c>
      <c r="I40" s="23">
        <f t="shared" si="7"/>
        <v>25</v>
      </c>
      <c r="J40" s="23">
        <f t="shared" si="7"/>
        <v>25</v>
      </c>
      <c r="K40" s="23">
        <f t="shared" si="7"/>
        <v>25</v>
      </c>
      <c r="L40" s="23">
        <f t="shared" si="7"/>
        <v>25</v>
      </c>
      <c r="M40" s="23">
        <f t="shared" si="7"/>
        <v>25</v>
      </c>
      <c r="N40" s="38">
        <f t="shared" si="7"/>
        <v>25</v>
      </c>
      <c r="O40" s="26">
        <f t="shared" si="8"/>
        <v>25</v>
      </c>
      <c r="P40" s="11"/>
    </row>
    <row r="41" spans="1:16" s="8" customFormat="1" ht="20.100000000000001" customHeight="1" x14ac:dyDescent="0.25">
      <c r="A41" s="11"/>
      <c r="B41" s="20" t="str">
        <f>B11</f>
        <v>Proizvod / Usluga 4</v>
      </c>
      <c r="C41" s="23">
        <f t="shared" si="7"/>
        <v>90</v>
      </c>
      <c r="D41" s="23">
        <f t="shared" si="7"/>
        <v>90</v>
      </c>
      <c r="E41" s="23">
        <f t="shared" si="7"/>
        <v>90</v>
      </c>
      <c r="F41" s="23">
        <f t="shared" si="7"/>
        <v>90</v>
      </c>
      <c r="G41" s="23">
        <f t="shared" si="7"/>
        <v>90</v>
      </c>
      <c r="H41" s="23">
        <f t="shared" si="7"/>
        <v>90</v>
      </c>
      <c r="I41" s="23">
        <f t="shared" si="7"/>
        <v>90</v>
      </c>
      <c r="J41" s="23">
        <f t="shared" si="7"/>
        <v>90</v>
      </c>
      <c r="K41" s="23">
        <f t="shared" si="7"/>
        <v>90</v>
      </c>
      <c r="L41" s="23">
        <f t="shared" si="7"/>
        <v>90</v>
      </c>
      <c r="M41" s="23">
        <f t="shared" si="7"/>
        <v>90</v>
      </c>
      <c r="N41" s="38">
        <f t="shared" si="7"/>
        <v>90</v>
      </c>
      <c r="O41" s="26">
        <f t="shared" si="8"/>
        <v>90</v>
      </c>
      <c r="P41" s="11"/>
    </row>
    <row r="42" spans="1:16" s="8" customFormat="1" ht="20.100000000000001" customHeight="1" x14ac:dyDescent="0.25">
      <c r="A42" s="11"/>
      <c r="B42" s="20" t="str">
        <f>B12</f>
        <v>Proizvod / Usluga 5</v>
      </c>
      <c r="C42" s="23">
        <f t="shared" si="7"/>
        <v>20</v>
      </c>
      <c r="D42" s="23">
        <f t="shared" si="7"/>
        <v>20</v>
      </c>
      <c r="E42" s="23">
        <f t="shared" si="7"/>
        <v>20</v>
      </c>
      <c r="F42" s="23">
        <f t="shared" si="7"/>
        <v>20</v>
      </c>
      <c r="G42" s="23">
        <f t="shared" si="7"/>
        <v>20</v>
      </c>
      <c r="H42" s="23">
        <f t="shared" si="7"/>
        <v>20</v>
      </c>
      <c r="I42" s="23">
        <f t="shared" si="7"/>
        <v>20</v>
      </c>
      <c r="J42" s="23">
        <f t="shared" si="7"/>
        <v>20</v>
      </c>
      <c r="K42" s="23">
        <f t="shared" si="7"/>
        <v>20</v>
      </c>
      <c r="L42" s="23">
        <f t="shared" si="7"/>
        <v>20</v>
      </c>
      <c r="M42" s="23">
        <f t="shared" si="7"/>
        <v>20</v>
      </c>
      <c r="N42" s="38">
        <f t="shared" si="7"/>
        <v>20</v>
      </c>
      <c r="O42" s="26">
        <f t="shared" si="8"/>
        <v>20</v>
      </c>
      <c r="P42" s="11"/>
    </row>
    <row r="43" spans="1:16" s="8" customFormat="1" ht="9.6" customHeight="1" x14ac:dyDescent="0.25">
      <c r="A43" s="11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  <c r="P43" s="11"/>
    </row>
    <row r="44" spans="1:16" s="8" customFormat="1" ht="20.100000000000001" customHeight="1" x14ac:dyDescent="0.25">
      <c r="A44" s="11"/>
      <c r="B44" s="13" t="s">
        <v>10</v>
      </c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4" t="s">
        <v>12</v>
      </c>
      <c r="P44" s="11"/>
    </row>
    <row r="45" spans="1:16" s="8" customFormat="1" ht="20.100000000000001" customHeight="1" x14ac:dyDescent="0.25">
      <c r="A45" s="11"/>
      <c r="B45" s="20" t="str">
        <f>B23</f>
        <v>Proizvod / Usluga 1</v>
      </c>
      <c r="C45" s="22">
        <f t="shared" ref="C45:N49" si="9">C8*C38</f>
        <v>900</v>
      </c>
      <c r="D45" s="22">
        <f t="shared" si="9"/>
        <v>1650</v>
      </c>
      <c r="E45" s="22">
        <f t="shared" si="9"/>
        <v>2400</v>
      </c>
      <c r="F45" s="22">
        <f t="shared" si="9"/>
        <v>2250</v>
      </c>
      <c r="G45" s="22">
        <f t="shared" si="9"/>
        <v>1950</v>
      </c>
      <c r="H45" s="22">
        <f t="shared" si="9"/>
        <v>1200</v>
      </c>
      <c r="I45" s="22">
        <f t="shared" si="9"/>
        <v>1200</v>
      </c>
      <c r="J45" s="22">
        <f t="shared" si="9"/>
        <v>1500</v>
      </c>
      <c r="K45" s="22">
        <f t="shared" si="9"/>
        <v>1500</v>
      </c>
      <c r="L45" s="22">
        <f t="shared" si="9"/>
        <v>1800</v>
      </c>
      <c r="M45" s="22">
        <f t="shared" si="9"/>
        <v>1200</v>
      </c>
      <c r="N45" s="35">
        <f t="shared" si="9"/>
        <v>1200</v>
      </c>
      <c r="O45" s="25">
        <f>SUM(C45:N45)</f>
        <v>18750</v>
      </c>
      <c r="P45" s="11"/>
    </row>
    <row r="46" spans="1:16" s="8" customFormat="1" ht="20.100000000000001" customHeight="1" x14ac:dyDescent="0.25">
      <c r="A46" s="11"/>
      <c r="B46" s="20" t="str">
        <f>B24</f>
        <v>Proizvod / Usluga 2</v>
      </c>
      <c r="C46" s="22">
        <f t="shared" si="9"/>
        <v>4800</v>
      </c>
      <c r="D46" s="22">
        <f t="shared" si="9"/>
        <v>5600</v>
      </c>
      <c r="E46" s="22">
        <f t="shared" si="9"/>
        <v>5600</v>
      </c>
      <c r="F46" s="22">
        <f t="shared" si="9"/>
        <v>6400</v>
      </c>
      <c r="G46" s="22">
        <f t="shared" si="9"/>
        <v>6400</v>
      </c>
      <c r="H46" s="22">
        <f t="shared" si="9"/>
        <v>8000</v>
      </c>
      <c r="I46" s="22">
        <f t="shared" si="9"/>
        <v>4800</v>
      </c>
      <c r="J46" s="22">
        <f t="shared" si="9"/>
        <v>4800</v>
      </c>
      <c r="K46" s="22">
        <f t="shared" si="9"/>
        <v>8000</v>
      </c>
      <c r="L46" s="22">
        <f t="shared" si="9"/>
        <v>8000</v>
      </c>
      <c r="M46" s="22">
        <f t="shared" si="9"/>
        <v>7200</v>
      </c>
      <c r="N46" s="35">
        <f t="shared" si="9"/>
        <v>7200</v>
      </c>
      <c r="O46" s="25">
        <f>SUM(C46:N46)</f>
        <v>76800</v>
      </c>
      <c r="P46" s="11"/>
    </row>
    <row r="47" spans="1:16" s="8" customFormat="1" ht="20.100000000000001" customHeight="1" x14ac:dyDescent="0.25">
      <c r="A47" s="11"/>
      <c r="B47" s="20" t="str">
        <f>B25</f>
        <v>Proizvod / Usluga 3</v>
      </c>
      <c r="C47" s="22">
        <f t="shared" si="9"/>
        <v>1750</v>
      </c>
      <c r="D47" s="22">
        <f t="shared" si="9"/>
        <v>2000</v>
      </c>
      <c r="E47" s="22">
        <f t="shared" si="9"/>
        <v>1750</v>
      </c>
      <c r="F47" s="22">
        <f t="shared" si="9"/>
        <v>2500</v>
      </c>
      <c r="G47" s="22">
        <f t="shared" si="9"/>
        <v>2500</v>
      </c>
      <c r="H47" s="22">
        <f t="shared" si="9"/>
        <v>3000</v>
      </c>
      <c r="I47" s="22">
        <f t="shared" si="9"/>
        <v>3000</v>
      </c>
      <c r="J47" s="22">
        <f t="shared" si="9"/>
        <v>3000</v>
      </c>
      <c r="K47" s="22">
        <f t="shared" si="9"/>
        <v>3000</v>
      </c>
      <c r="L47" s="22">
        <f t="shared" si="9"/>
        <v>2250</v>
      </c>
      <c r="M47" s="22">
        <f t="shared" si="9"/>
        <v>2250</v>
      </c>
      <c r="N47" s="35">
        <f t="shared" si="9"/>
        <v>1500</v>
      </c>
      <c r="O47" s="25">
        <f>SUM(C47:N47)</f>
        <v>28500</v>
      </c>
      <c r="P47" s="11"/>
    </row>
    <row r="48" spans="1:16" s="8" customFormat="1" ht="20.100000000000001" customHeight="1" x14ac:dyDescent="0.25">
      <c r="A48" s="11"/>
      <c r="B48" s="20" t="str">
        <f>B26</f>
        <v>Proizvod / Usluga 4</v>
      </c>
      <c r="C48" s="22">
        <f t="shared" si="9"/>
        <v>4500</v>
      </c>
      <c r="D48" s="22">
        <f t="shared" si="9"/>
        <v>7200</v>
      </c>
      <c r="E48" s="22">
        <f t="shared" si="9"/>
        <v>9000</v>
      </c>
      <c r="F48" s="22">
        <f t="shared" si="9"/>
        <v>9000</v>
      </c>
      <c r="G48" s="22">
        <f t="shared" si="9"/>
        <v>9000</v>
      </c>
      <c r="H48" s="22">
        <f t="shared" si="9"/>
        <v>12600</v>
      </c>
      <c r="I48" s="22">
        <f t="shared" si="9"/>
        <v>12600</v>
      </c>
      <c r="J48" s="22">
        <f t="shared" si="9"/>
        <v>12600</v>
      </c>
      <c r="K48" s="22">
        <f t="shared" si="9"/>
        <v>9000</v>
      </c>
      <c r="L48" s="22">
        <f t="shared" si="9"/>
        <v>9000</v>
      </c>
      <c r="M48" s="22">
        <f t="shared" si="9"/>
        <v>9000</v>
      </c>
      <c r="N48" s="35">
        <f t="shared" si="9"/>
        <v>6300</v>
      </c>
      <c r="O48" s="25">
        <f>SUM(C48:N48)</f>
        <v>109800</v>
      </c>
      <c r="P48" s="11"/>
    </row>
    <row r="49" spans="1:16" s="8" customFormat="1" ht="20.100000000000001" customHeight="1" thickBot="1" x14ac:dyDescent="0.3">
      <c r="A49" s="11"/>
      <c r="B49" s="28" t="str">
        <f>B27</f>
        <v>Proizvod / Usluga 5</v>
      </c>
      <c r="C49" s="36">
        <f t="shared" si="9"/>
        <v>2400</v>
      </c>
      <c r="D49" s="36">
        <f t="shared" si="9"/>
        <v>3600</v>
      </c>
      <c r="E49" s="36">
        <f t="shared" si="9"/>
        <v>3600</v>
      </c>
      <c r="F49" s="36">
        <f t="shared" si="9"/>
        <v>4000</v>
      </c>
      <c r="G49" s="36">
        <f t="shared" si="9"/>
        <v>4000</v>
      </c>
      <c r="H49" s="36">
        <f t="shared" si="9"/>
        <v>5000</v>
      </c>
      <c r="I49" s="36">
        <f t="shared" si="9"/>
        <v>5000</v>
      </c>
      <c r="J49" s="36">
        <f t="shared" si="9"/>
        <v>5000</v>
      </c>
      <c r="K49" s="36">
        <f t="shared" si="9"/>
        <v>5000</v>
      </c>
      <c r="L49" s="36">
        <f t="shared" si="9"/>
        <v>5000</v>
      </c>
      <c r="M49" s="36">
        <f t="shared" si="9"/>
        <v>4000</v>
      </c>
      <c r="N49" s="37">
        <f t="shared" si="9"/>
        <v>4000</v>
      </c>
      <c r="O49" s="29">
        <f>SUM(C49:N49)</f>
        <v>50600</v>
      </c>
      <c r="P49" s="11"/>
    </row>
    <row r="50" spans="1:16" s="8" customFormat="1" ht="20.100000000000001" customHeight="1" x14ac:dyDescent="0.25">
      <c r="A50" s="11"/>
      <c r="B50" s="30" t="s">
        <v>15</v>
      </c>
      <c r="C50" s="31">
        <f t="shared" ref="C50:N50" si="10">SUM(C45:C49)</f>
        <v>14350</v>
      </c>
      <c r="D50" s="31">
        <f t="shared" si="10"/>
        <v>20050</v>
      </c>
      <c r="E50" s="31">
        <f t="shared" si="10"/>
        <v>22350</v>
      </c>
      <c r="F50" s="31">
        <f t="shared" si="10"/>
        <v>24150</v>
      </c>
      <c r="G50" s="31">
        <f t="shared" si="10"/>
        <v>23850</v>
      </c>
      <c r="H50" s="31">
        <f t="shared" si="10"/>
        <v>29800</v>
      </c>
      <c r="I50" s="31">
        <f t="shared" si="10"/>
        <v>26600</v>
      </c>
      <c r="J50" s="31">
        <f t="shared" si="10"/>
        <v>26900</v>
      </c>
      <c r="K50" s="31">
        <f t="shared" si="10"/>
        <v>26500</v>
      </c>
      <c r="L50" s="31">
        <f t="shared" si="10"/>
        <v>26050</v>
      </c>
      <c r="M50" s="31">
        <f t="shared" si="10"/>
        <v>23650</v>
      </c>
      <c r="N50" s="32">
        <f t="shared" si="10"/>
        <v>20200</v>
      </c>
      <c r="O50" s="34">
        <f>SUM(O44:O49)</f>
        <v>284450</v>
      </c>
      <c r="P50" s="11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275.10000000000002" customHeight="1" x14ac:dyDescent="0.25">
      <c r="A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5" spans="1:16" ht="275.10000000000002" customHeight="1" thickBot="1" x14ac:dyDescent="0.3">
      <c r="A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20.100000000000001" customHeight="1" thickBot="1" x14ac:dyDescent="0.3">
      <c r="B56" s="30" t="s">
        <v>17</v>
      </c>
      <c r="C56" s="31" t="e">
        <f>#REF!</f>
        <v>#REF!</v>
      </c>
      <c r="D56" s="31" t="e">
        <f>#REF!</f>
        <v>#REF!</v>
      </c>
      <c r="E56" s="31" t="e">
        <f>#REF!</f>
        <v>#REF!</v>
      </c>
      <c r="F56" s="31" t="e">
        <f>#REF!</f>
        <v>#REF!</v>
      </c>
      <c r="G56" s="31" t="e">
        <f>#REF!</f>
        <v>#REF!</v>
      </c>
      <c r="H56" s="31" t="e">
        <f>#REF!</f>
        <v>#REF!</v>
      </c>
      <c r="I56" s="31" t="e">
        <f>#REF!</f>
        <v>#REF!</v>
      </c>
      <c r="J56" s="31" t="e">
        <f>#REF!</f>
        <v>#REF!</v>
      </c>
      <c r="K56" s="31" t="e">
        <f>#REF!</f>
        <v>#REF!</v>
      </c>
      <c r="L56" s="31" t="e">
        <f>#REF!</f>
        <v>#REF!</v>
      </c>
      <c r="M56" s="31" t="e">
        <f>#REF!</f>
        <v>#REF!</v>
      </c>
      <c r="N56" s="31" t="e">
        <f>#REF!</f>
        <v>#REF!</v>
      </c>
    </row>
    <row r="57" spans="1:16" ht="20.100000000000001" customHeight="1" thickBot="1" x14ac:dyDescent="0.3">
      <c r="B57" s="30" t="s">
        <v>18</v>
      </c>
      <c r="C57" s="31">
        <f>C35</f>
        <v>53100</v>
      </c>
      <c r="D57" s="31">
        <f t="shared" ref="D57:N57" si="11">D35</f>
        <v>74600</v>
      </c>
      <c r="E57" s="31">
        <f t="shared" si="11"/>
        <v>80300</v>
      </c>
      <c r="F57" s="31">
        <f t="shared" si="11"/>
        <v>89100</v>
      </c>
      <c r="G57" s="31">
        <f t="shared" si="11"/>
        <v>87700</v>
      </c>
      <c r="H57" s="31">
        <f t="shared" si="11"/>
        <v>105900</v>
      </c>
      <c r="I57" s="31">
        <f t="shared" si="11"/>
        <v>99100</v>
      </c>
      <c r="J57" s="31">
        <f t="shared" si="11"/>
        <v>100500</v>
      </c>
      <c r="K57" s="31">
        <f t="shared" si="11"/>
        <v>99700</v>
      </c>
      <c r="L57" s="31">
        <f t="shared" si="11"/>
        <v>96300</v>
      </c>
      <c r="M57" s="31">
        <f t="shared" si="11"/>
        <v>84300</v>
      </c>
      <c r="N57" s="31">
        <f t="shared" si="11"/>
        <v>73800</v>
      </c>
    </row>
    <row r="58" spans="1:16" ht="20.100000000000001" customHeight="1" x14ac:dyDescent="0.25">
      <c r="B58" s="30" t="s">
        <v>19</v>
      </c>
      <c r="C58" s="31" t="e">
        <f>#REF!</f>
        <v>#REF!</v>
      </c>
      <c r="D58" s="31" t="e">
        <f>#REF!</f>
        <v>#REF!</v>
      </c>
      <c r="E58" s="31" t="e">
        <f>#REF!</f>
        <v>#REF!</v>
      </c>
      <c r="F58" s="31" t="e">
        <f>#REF!</f>
        <v>#REF!</v>
      </c>
      <c r="G58" s="31" t="e">
        <f>#REF!</f>
        <v>#REF!</v>
      </c>
      <c r="H58" s="31" t="e">
        <f>#REF!</f>
        <v>#REF!</v>
      </c>
      <c r="I58" s="31" t="e">
        <f>#REF!</f>
        <v>#REF!</v>
      </c>
      <c r="J58" s="31" t="e">
        <f>#REF!</f>
        <v>#REF!</v>
      </c>
      <c r="K58" s="31" t="e">
        <f>#REF!</f>
        <v>#REF!</v>
      </c>
      <c r="L58" s="31" t="e">
        <f>#REF!</f>
        <v>#REF!</v>
      </c>
      <c r="M58" s="31" t="e">
        <f>#REF!</f>
        <v>#REF!</v>
      </c>
      <c r="N58" s="31" t="e">
        <f>#REF!</f>
        <v>#REF!</v>
      </c>
    </row>
    <row r="59" spans="1:16" ht="225" customHeight="1" x14ac:dyDescent="0.25"/>
  </sheetData>
  <pageMargins left="0.3" right="0.3" top="0.3" bottom="0.3" header="0" footer="0"/>
  <pageSetup scale="70" orientation="landscape" horizontalDpi="0" verticalDpi="0"/>
  <rowBreaks count="1" manualBreakCount="1"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Godišnji plan prodaje</vt:lpstr>
      <vt:lpstr>'Godišnji plan prodaje'!Print_Area</vt:lpstr>
    </vt:vector>
  </TitlesOfParts>
  <Manager/>
  <Company>Smartsheet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EKONOMIJA  USPEHA</cp:lastModifiedBy>
  <cp:revision/>
  <cp:lastPrinted>2022-06-13T01:46:15Z</cp:lastPrinted>
  <dcterms:created xsi:type="dcterms:W3CDTF">2015-02-24T20:54:23Z</dcterms:created>
  <dcterms:modified xsi:type="dcterms:W3CDTF">2023-06-22T06:49:11Z</dcterms:modified>
  <cp:category/>
  <cp:contentStatus/>
</cp:coreProperties>
</file>